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iona\Movac Dropbox\movac.vc\18. ESG\ESG_VC\Movac Portfolio Company Resources\For portcos\"/>
    </mc:Choice>
  </mc:AlternateContent>
  <xr:revisionPtr revIDLastSave="0" documentId="13_ncr:1_{31888481-F86B-4E01-BD10-859750F85D22}" xr6:coauthVersionLast="47" xr6:coauthVersionMax="47" xr10:uidLastSave="{00000000-0000-0000-0000-000000000000}"/>
  <bookViews>
    <workbookView xWindow="40935" yWindow="0" windowWidth="26010" windowHeight="20985" xr2:uid="{BAD57642-E5EB-4ECB-B7B4-C12DFE9B213C}"/>
  </bookViews>
  <sheets>
    <sheet name="Introduction" sheetId="14" r:id="rId1"/>
    <sheet name="Company Information" sheetId="12" r:id="rId2"/>
    <sheet name="ESG_VC Framework" sheetId="7" r:id="rId3"/>
    <sheet name="Impact Information (optional)" sheetId="22" r:id="rId4"/>
    <sheet name="Company Dashboard" sheetId="8" r:id="rId5"/>
    <sheet name="Past Results" sheetId="17" r:id="rId6"/>
    <sheet name="ESG_VC Framework EXAMPLE" sheetId="20" r:id="rId7"/>
    <sheet name="Company Dashboard EXAMPLE" sheetId="21" r:id="rId8"/>
    <sheet name="Pivot" sheetId="16" state="hidden" r:id="rId9"/>
    <sheet name="Meta" sheetId="13" state="hidden" r:id="rId10"/>
    <sheet name="Number Validation" sheetId="9" state="hidden" r:id="rId11"/>
  </sheets>
  <definedNames>
    <definedName name="_xlnm._FilterDatabase" localSheetId="2" hidden="1">'ESG_VC Framework'!$A$2:$L$74</definedName>
    <definedName name="_xlnm._FilterDatabase" localSheetId="6" hidden="1">'ESG_VC Framework EXAMPLE'!$A$2:$L$73</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9" i="17"/>
  <c r="C8" i="17"/>
  <c r="C6" i="17"/>
  <c r="C5" i="17"/>
  <c r="C3" i="17"/>
  <c r="C2" i="17"/>
  <c r="U83" i="21"/>
  <c r="U82" i="21"/>
  <c r="U81" i="21"/>
  <c r="U80" i="21"/>
  <c r="U79" i="21"/>
  <c r="U78" i="21"/>
  <c r="V77" i="21"/>
  <c r="U77" i="21"/>
  <c r="V76" i="21"/>
  <c r="U76" i="21"/>
  <c r="V75" i="21"/>
  <c r="U75" i="21"/>
  <c r="V74" i="21"/>
  <c r="U74" i="21"/>
  <c r="T74" i="21"/>
  <c r="V73" i="21"/>
  <c r="U73" i="21"/>
  <c r="T73" i="21"/>
  <c r="V72" i="21"/>
  <c r="U72" i="21"/>
  <c r="T72" i="21"/>
  <c r="V71" i="21"/>
  <c r="U71" i="21"/>
  <c r="T71" i="21"/>
  <c r="V70" i="21"/>
  <c r="U70" i="21"/>
  <c r="T70" i="21"/>
  <c r="V69" i="21"/>
  <c r="U69" i="21"/>
  <c r="T69" i="21"/>
  <c r="V68" i="21"/>
  <c r="U68" i="21"/>
  <c r="T68" i="21"/>
  <c r="V67" i="21"/>
  <c r="U67" i="21"/>
  <c r="T67" i="21"/>
  <c r="V66" i="21"/>
  <c r="U66" i="21"/>
  <c r="T66" i="21"/>
  <c r="V65" i="21"/>
  <c r="U65" i="21"/>
  <c r="T65" i="21"/>
  <c r="V64" i="21"/>
  <c r="U64" i="21"/>
  <c r="T64" i="21"/>
  <c r="V63" i="21"/>
  <c r="U63" i="21"/>
  <c r="T63" i="21"/>
  <c r="V62" i="21"/>
  <c r="U62" i="21"/>
  <c r="T62" i="21"/>
  <c r="V61" i="21"/>
  <c r="U61" i="21"/>
  <c r="T61" i="21"/>
  <c r="I40" i="21"/>
  <c r="I39" i="21"/>
  <c r="I38" i="21"/>
  <c r="I37" i="21"/>
  <c r="I36" i="21"/>
  <c r="I35" i="21"/>
  <c r="I34" i="21"/>
  <c r="I33" i="21"/>
  <c r="I32" i="21"/>
  <c r="I31" i="21"/>
  <c r="I30" i="21"/>
  <c r="I29" i="21"/>
  <c r="I28" i="21"/>
  <c r="D21" i="21"/>
  <c r="E21" i="21" s="1"/>
  <c r="D20" i="21"/>
  <c r="D19" i="21"/>
  <c r="G19" i="21" s="1"/>
  <c r="K72" i="20"/>
  <c r="J72" i="20"/>
  <c r="K71" i="20"/>
  <c r="J71" i="20"/>
  <c r="K70" i="20"/>
  <c r="J70" i="20"/>
  <c r="K69" i="20"/>
  <c r="J69" i="20"/>
  <c r="K68" i="20"/>
  <c r="J68" i="20"/>
  <c r="K67" i="20"/>
  <c r="J67" i="20"/>
  <c r="K66" i="20"/>
  <c r="J66" i="20"/>
  <c r="K65" i="20"/>
  <c r="J65" i="20"/>
  <c r="K64" i="20"/>
  <c r="J64" i="20"/>
  <c r="K63" i="20"/>
  <c r="J63" i="20"/>
  <c r="K62" i="20"/>
  <c r="J62" i="20"/>
  <c r="K61" i="20"/>
  <c r="J61" i="20"/>
  <c r="K60" i="20"/>
  <c r="J60" i="20"/>
  <c r="K59" i="20"/>
  <c r="J59" i="20"/>
  <c r="K58" i="20"/>
  <c r="J58" i="20"/>
  <c r="K57" i="20"/>
  <c r="J57" i="20"/>
  <c r="K56" i="20"/>
  <c r="J56" i="20"/>
  <c r="K55" i="20"/>
  <c r="J55" i="20"/>
  <c r="K54" i="20"/>
  <c r="J54" i="20"/>
  <c r="H36" i="21" s="1"/>
  <c r="F36" i="21" s="1"/>
  <c r="K53" i="20"/>
  <c r="J53" i="20"/>
  <c r="K52" i="20"/>
  <c r="J52" i="20"/>
  <c r="K51" i="20"/>
  <c r="J51" i="20"/>
  <c r="K50" i="20"/>
  <c r="J50" i="20"/>
  <c r="K49" i="20"/>
  <c r="J49" i="20"/>
  <c r="K48" i="20"/>
  <c r="J48" i="20"/>
  <c r="K46" i="20"/>
  <c r="J46" i="20"/>
  <c r="K45" i="20"/>
  <c r="J45" i="20"/>
  <c r="K44" i="20"/>
  <c r="J44" i="20"/>
  <c r="K43" i="20"/>
  <c r="J43" i="20"/>
  <c r="K42" i="20"/>
  <c r="J42" i="20"/>
  <c r="K41" i="20"/>
  <c r="J41" i="20"/>
  <c r="K40" i="20"/>
  <c r="J40" i="20"/>
  <c r="K39" i="20"/>
  <c r="J39" i="20"/>
  <c r="K38" i="20"/>
  <c r="J38" i="20"/>
  <c r="K37" i="20"/>
  <c r="J37" i="20"/>
  <c r="K36" i="20"/>
  <c r="J36" i="20"/>
  <c r="K34" i="20"/>
  <c r="J34" i="20"/>
  <c r="K33" i="20"/>
  <c r="J33" i="20"/>
  <c r="K31" i="20"/>
  <c r="J31" i="20"/>
  <c r="K26" i="20"/>
  <c r="J26" i="20"/>
  <c r="K25" i="20"/>
  <c r="J25" i="20"/>
  <c r="K24" i="20"/>
  <c r="J24" i="20"/>
  <c r="K23" i="20"/>
  <c r="J23" i="20"/>
  <c r="K22" i="20"/>
  <c r="J22" i="20"/>
  <c r="K19" i="20"/>
  <c r="J19" i="20"/>
  <c r="H30" i="21" s="1"/>
  <c r="F30" i="21" s="1"/>
  <c r="K18" i="20"/>
  <c r="J18" i="20"/>
  <c r="K17" i="20"/>
  <c r="J17" i="20"/>
  <c r="K16" i="20"/>
  <c r="J16" i="20"/>
  <c r="K15" i="20"/>
  <c r="J15" i="20"/>
  <c r="K13" i="20"/>
  <c r="J13" i="20"/>
  <c r="K11" i="20"/>
  <c r="J11" i="20"/>
  <c r="K10" i="20"/>
  <c r="J10" i="20"/>
  <c r="J9" i="20"/>
  <c r="J8" i="20"/>
  <c r="K7" i="20"/>
  <c r="J7" i="20"/>
  <c r="K3" i="20"/>
  <c r="J3" i="20"/>
  <c r="H38" i="21" l="1"/>
  <c r="F38" i="21" s="1"/>
  <c r="H34" i="21"/>
  <c r="F34" i="21"/>
  <c r="Z61" i="21" a="1"/>
  <c r="J66" i="21" s="1"/>
  <c r="C21" i="21"/>
  <c r="C54" i="21"/>
  <c r="J51" i="21" s="1"/>
  <c r="H32" i="21"/>
  <c r="F32" i="21" s="1"/>
  <c r="F21" i="21"/>
  <c r="H29" i="21"/>
  <c r="H31" i="21"/>
  <c r="F31" i="21" s="1"/>
  <c r="H33" i="21"/>
  <c r="F33" i="21" s="1"/>
  <c r="H35" i="21"/>
  <c r="F35" i="21" s="1"/>
  <c r="H37" i="21"/>
  <c r="F37" i="21" s="1"/>
  <c r="H39" i="21"/>
  <c r="F39" i="21" s="1"/>
  <c r="H40" i="21"/>
  <c r="F40" i="21" s="1"/>
  <c r="G21" i="21"/>
  <c r="H21" i="21"/>
  <c r="C52" i="21"/>
  <c r="J52" i="21" s="1"/>
  <c r="Y61" i="21" a="1"/>
  <c r="F78" i="21" s="1"/>
  <c r="X61" i="21" a="1"/>
  <c r="B71" i="21" s="1"/>
  <c r="F29" i="21"/>
  <c r="C50" i="21"/>
  <c r="J53" i="21" s="1"/>
  <c r="C19" i="21"/>
  <c r="H19" i="21"/>
  <c r="E19" i="21"/>
  <c r="F19" i="21"/>
  <c r="H28" i="21"/>
  <c r="F28" i="21" s="1"/>
  <c r="F20" i="21"/>
  <c r="C20" i="21"/>
  <c r="I52" i="21" s="1"/>
  <c r="G20" i="21"/>
  <c r="H20" i="21"/>
  <c r="E20" i="21"/>
  <c r="X10" i="17"/>
  <c r="W10" i="17"/>
  <c r="V10" i="17"/>
  <c r="U10" i="17"/>
  <c r="T10" i="17"/>
  <c r="S10" i="17"/>
  <c r="R10" i="17"/>
  <c r="Q10" i="17"/>
  <c r="P10" i="17"/>
  <c r="O10" i="17"/>
  <c r="N10" i="17"/>
  <c r="M10" i="17"/>
  <c r="L10" i="17"/>
  <c r="K10" i="17"/>
  <c r="J10" i="17"/>
  <c r="I10" i="17"/>
  <c r="H10" i="17"/>
  <c r="G10" i="17"/>
  <c r="F10" i="17"/>
  <c r="E10" i="17"/>
  <c r="D10" i="17"/>
  <c r="C10" i="17"/>
  <c r="X7" i="17"/>
  <c r="W7" i="17"/>
  <c r="V7" i="17"/>
  <c r="U7" i="17"/>
  <c r="T7" i="17"/>
  <c r="S7" i="17"/>
  <c r="R7" i="17"/>
  <c r="Q7" i="17"/>
  <c r="P7" i="17"/>
  <c r="O7" i="17"/>
  <c r="N7" i="17"/>
  <c r="M7" i="17"/>
  <c r="L7" i="17"/>
  <c r="K7" i="17"/>
  <c r="J7" i="17"/>
  <c r="I7" i="17"/>
  <c r="H7" i="17"/>
  <c r="G7" i="17"/>
  <c r="F7" i="17"/>
  <c r="E7" i="17"/>
  <c r="D7" i="17"/>
  <c r="C7" i="17"/>
  <c r="X4" i="17"/>
  <c r="W4" i="17"/>
  <c r="V4" i="17"/>
  <c r="U4" i="17"/>
  <c r="T4" i="17"/>
  <c r="S4" i="17"/>
  <c r="R4" i="17"/>
  <c r="Q4" i="17"/>
  <c r="P4" i="17"/>
  <c r="O4" i="17"/>
  <c r="N4" i="17"/>
  <c r="M4" i="17"/>
  <c r="L4" i="17"/>
  <c r="K4" i="17"/>
  <c r="J4" i="17"/>
  <c r="I4" i="17"/>
  <c r="H4" i="17"/>
  <c r="G4" i="17"/>
  <c r="F4" i="17"/>
  <c r="E4" i="17"/>
  <c r="D4" i="17"/>
  <c r="C4" i="17"/>
  <c r="E1" i="17"/>
  <c r="F1" i="17" s="1"/>
  <c r="G1" i="17" s="1"/>
  <c r="H1" i="17" s="1"/>
  <c r="I1" i="17" s="1"/>
  <c r="J1" i="17" s="1"/>
  <c r="K1" i="17" s="1"/>
  <c r="L1" i="17" s="1"/>
  <c r="M1" i="17" s="1"/>
  <c r="N1" i="17" s="1"/>
  <c r="O1" i="17" s="1"/>
  <c r="P1" i="17" s="1"/>
  <c r="Q1" i="17" s="1"/>
  <c r="R1" i="17" s="1"/>
  <c r="S1" i="17" s="1"/>
  <c r="T1" i="17" s="1"/>
  <c r="U1" i="17" s="1"/>
  <c r="V1" i="17" s="1"/>
  <c r="W1" i="17" s="1"/>
  <c r="X1" i="17" s="1"/>
  <c r="D21" i="8"/>
  <c r="D20" i="8"/>
  <c r="D19" i="8"/>
  <c r="J9" i="7"/>
  <c r="J8" i="7"/>
  <c r="J7" i="7"/>
  <c r="K7" i="7"/>
  <c r="J10" i="7"/>
  <c r="U82" i="8"/>
  <c r="U83" i="8"/>
  <c r="U63" i="8"/>
  <c r="U64" i="8"/>
  <c r="U65" i="8"/>
  <c r="U66" i="8"/>
  <c r="U67" i="8"/>
  <c r="U68" i="8"/>
  <c r="U69" i="8"/>
  <c r="U70" i="8"/>
  <c r="U71" i="8"/>
  <c r="U72" i="8"/>
  <c r="U73" i="8"/>
  <c r="U74" i="8"/>
  <c r="U75" i="8"/>
  <c r="U76" i="8"/>
  <c r="U77" i="8"/>
  <c r="U78" i="8"/>
  <c r="U79" i="8"/>
  <c r="U80" i="8"/>
  <c r="U81" i="8"/>
  <c r="T63" i="8"/>
  <c r="T64" i="8"/>
  <c r="T65" i="8"/>
  <c r="T66" i="8"/>
  <c r="T67" i="8"/>
  <c r="T68" i="8"/>
  <c r="T69" i="8"/>
  <c r="T70" i="8"/>
  <c r="T71" i="8"/>
  <c r="T72" i="8"/>
  <c r="T73" i="8"/>
  <c r="T74" i="8"/>
  <c r="V63" i="8"/>
  <c r="V64" i="8"/>
  <c r="V65" i="8"/>
  <c r="V66" i="8"/>
  <c r="V67" i="8"/>
  <c r="V68" i="8"/>
  <c r="V69" i="8"/>
  <c r="V70" i="8"/>
  <c r="V71" i="8"/>
  <c r="V72" i="8"/>
  <c r="V73" i="8"/>
  <c r="V74" i="8"/>
  <c r="V75" i="8"/>
  <c r="V76" i="8"/>
  <c r="V77" i="8"/>
  <c r="I39" i="8"/>
  <c r="I31" i="8"/>
  <c r="I30" i="8"/>
  <c r="I28" i="8"/>
  <c r="K64" i="7"/>
  <c r="J64" i="7"/>
  <c r="K15" i="7"/>
  <c r="J15" i="7"/>
  <c r="E54" i="21" l="1"/>
  <c r="I51" i="21"/>
  <c r="J72" i="21"/>
  <c r="J74" i="21"/>
  <c r="J63" i="21"/>
  <c r="Z61" i="21"/>
  <c r="J61" i="21" s="1"/>
  <c r="J76" i="21"/>
  <c r="J69" i="21"/>
  <c r="J77" i="21"/>
  <c r="J70" i="21"/>
  <c r="J67" i="21"/>
  <c r="J75" i="21"/>
  <c r="J73" i="21"/>
  <c r="J65" i="21"/>
  <c r="J71" i="21"/>
  <c r="J62" i="21"/>
  <c r="J64" i="21"/>
  <c r="J68" i="21"/>
  <c r="F80" i="21"/>
  <c r="F73" i="21"/>
  <c r="F71" i="21"/>
  <c r="F62" i="21"/>
  <c r="C12" i="17" s="1"/>
  <c r="F79" i="21"/>
  <c r="F68" i="21"/>
  <c r="Y61" i="21"/>
  <c r="F61" i="21" s="1"/>
  <c r="F72" i="21"/>
  <c r="F81" i="21"/>
  <c r="F83" i="21"/>
  <c r="F75" i="21"/>
  <c r="F64" i="21"/>
  <c r="F65" i="21"/>
  <c r="F74" i="21"/>
  <c r="F69" i="21"/>
  <c r="F70" i="21"/>
  <c r="F82" i="21"/>
  <c r="F63" i="21"/>
  <c r="F66" i="21"/>
  <c r="F76" i="21"/>
  <c r="F77" i="21"/>
  <c r="F67" i="21"/>
  <c r="B72" i="21"/>
  <c r="B68" i="21"/>
  <c r="B66" i="21"/>
  <c r="B65" i="21"/>
  <c r="X61" i="21"/>
  <c r="B61" i="21" s="1"/>
  <c r="C11" i="17" s="1"/>
  <c r="B73" i="21"/>
  <c r="B69" i="21"/>
  <c r="B67" i="21"/>
  <c r="B74" i="21"/>
  <c r="B70" i="21"/>
  <c r="B64" i="21"/>
  <c r="B62" i="21"/>
  <c r="B63" i="21"/>
  <c r="E50" i="21"/>
  <c r="I53" i="21"/>
  <c r="E52" i="21"/>
  <c r="F19" i="8"/>
  <c r="E19" i="8"/>
  <c r="I35" i="8"/>
  <c r="K65" i="7"/>
  <c r="J65" i="7"/>
  <c r="K63" i="7"/>
  <c r="J63" i="7"/>
  <c r="K62" i="7"/>
  <c r="J62" i="7"/>
  <c r="J55" i="7"/>
  <c r="K58" i="7"/>
  <c r="J58" i="7"/>
  <c r="K60" i="7"/>
  <c r="J60" i="7"/>
  <c r="K57" i="7"/>
  <c r="J57" i="7"/>
  <c r="J26" i="7"/>
  <c r="J24" i="7"/>
  <c r="J23" i="7"/>
  <c r="J22" i="7"/>
  <c r="J16" i="7"/>
  <c r="K54" i="7"/>
  <c r="J54" i="7"/>
  <c r="K45" i="7"/>
  <c r="J45" i="7"/>
  <c r="K44" i="7"/>
  <c r="J44" i="7"/>
  <c r="K43" i="7"/>
  <c r="J43" i="7"/>
  <c r="K42" i="7"/>
  <c r="J42" i="7"/>
  <c r="K41" i="7"/>
  <c r="J41" i="7"/>
  <c r="K40" i="7"/>
  <c r="J40" i="7"/>
  <c r="K39" i="7"/>
  <c r="J39" i="7"/>
  <c r="K38" i="7"/>
  <c r="J38" i="7"/>
  <c r="J37" i="7"/>
  <c r="K37" i="7"/>
  <c r="K34" i="7"/>
  <c r="J34" i="7"/>
  <c r="J31" i="7"/>
  <c r="K26" i="7"/>
  <c r="K24" i="7"/>
  <c r="K23" i="7"/>
  <c r="K22" i="7"/>
  <c r="J3" i="7"/>
  <c r="J46" i="7"/>
  <c r="H39" i="8" l="1"/>
  <c r="K56" i="7"/>
  <c r="J56" i="7"/>
  <c r="K52" i="7"/>
  <c r="J52" i="7"/>
  <c r="K49" i="7"/>
  <c r="J49" i="7"/>
  <c r="I33" i="8"/>
  <c r="J35" i="7" l="1"/>
  <c r="J47" i="7"/>
  <c r="J50" i="7"/>
  <c r="J51" i="7"/>
  <c r="J53" i="7"/>
  <c r="T62" i="8"/>
  <c r="V62" i="8"/>
  <c r="V61" i="8"/>
  <c r="U62" i="8"/>
  <c r="U61" i="8"/>
  <c r="T61" i="8"/>
  <c r="K59" i="7"/>
  <c r="J59" i="7"/>
  <c r="K68" i="7"/>
  <c r="J68" i="7"/>
  <c r="K53" i="7"/>
  <c r="Y61" i="8" l="1" a="1"/>
  <c r="Y61" i="8" s="1"/>
  <c r="Z61" i="8" a="1"/>
  <c r="Z61" i="8" s="1"/>
  <c r="J61" i="8" s="1"/>
  <c r="H35" i="8"/>
  <c r="H33" i="8"/>
  <c r="X61" i="8" a="1"/>
  <c r="I34" i="8"/>
  <c r="K51" i="7"/>
  <c r="K19" i="7"/>
  <c r="J19" i="7"/>
  <c r="H30" i="8" s="1"/>
  <c r="F30" i="8" s="1"/>
  <c r="I40" i="8"/>
  <c r="I38" i="8"/>
  <c r="I37" i="8"/>
  <c r="I36" i="8"/>
  <c r="I32" i="8"/>
  <c r="I29" i="8"/>
  <c r="K73" i="7"/>
  <c r="K72" i="7"/>
  <c r="K71" i="7"/>
  <c r="K70" i="7"/>
  <c r="K69" i="7"/>
  <c r="K67" i="7"/>
  <c r="K66" i="7"/>
  <c r="K61" i="7"/>
  <c r="K55" i="7"/>
  <c r="K50" i="7"/>
  <c r="K47" i="7"/>
  <c r="K46" i="7"/>
  <c r="K35" i="7"/>
  <c r="K31" i="7"/>
  <c r="K25" i="7"/>
  <c r="K18" i="7"/>
  <c r="K17" i="7"/>
  <c r="K16" i="7"/>
  <c r="K13" i="7"/>
  <c r="K11" i="7"/>
  <c r="K10" i="7"/>
  <c r="K3" i="7"/>
  <c r="J73" i="7"/>
  <c r="J72" i="7"/>
  <c r="J71" i="7"/>
  <c r="J70" i="7"/>
  <c r="J69" i="7"/>
  <c r="J67" i="7"/>
  <c r="J66" i="7"/>
  <c r="J61" i="7"/>
  <c r="J25" i="7"/>
  <c r="H31" i="8" s="1"/>
  <c r="J18" i="7"/>
  <c r="J17" i="7"/>
  <c r="J13" i="7"/>
  <c r="J11" i="7"/>
  <c r="C19" i="8" l="1"/>
  <c r="C50" i="8"/>
  <c r="F83" i="8"/>
  <c r="H28" i="8"/>
  <c r="F28" i="8" s="1"/>
  <c r="J76" i="8"/>
  <c r="J77" i="8"/>
  <c r="F61" i="8"/>
  <c r="F77" i="8"/>
  <c r="F78" i="8"/>
  <c r="F79" i="8"/>
  <c r="F80" i="8"/>
  <c r="F81" i="8"/>
  <c r="F82" i="8"/>
  <c r="F73" i="8"/>
  <c r="J69" i="8"/>
  <c r="J67" i="8"/>
  <c r="J71" i="8"/>
  <c r="J74" i="8"/>
  <c r="J63" i="8"/>
  <c r="J66" i="8"/>
  <c r="J68" i="8"/>
  <c r="J73" i="8"/>
  <c r="J75" i="8"/>
  <c r="J65" i="8"/>
  <c r="J70" i="8"/>
  <c r="J72" i="8"/>
  <c r="J62" i="8"/>
  <c r="J64" i="8"/>
  <c r="F62" i="8"/>
  <c r="F65" i="8"/>
  <c r="F70" i="8"/>
  <c r="F66" i="8"/>
  <c r="F71" i="8"/>
  <c r="F74" i="8"/>
  <c r="F72" i="8"/>
  <c r="F68" i="8"/>
  <c r="F76" i="8"/>
  <c r="F63" i="8"/>
  <c r="F64" i="8"/>
  <c r="F67" i="8"/>
  <c r="F75" i="8"/>
  <c r="F69" i="8"/>
  <c r="X61" i="8"/>
  <c r="B61" i="8" s="1"/>
  <c r="B66" i="8"/>
  <c r="B74" i="8"/>
  <c r="B64" i="8"/>
  <c r="B67" i="8"/>
  <c r="B63" i="8"/>
  <c r="B68" i="8"/>
  <c r="B69" i="8"/>
  <c r="B65" i="8"/>
  <c r="B70" i="8"/>
  <c r="B62" i="8"/>
  <c r="B71" i="8"/>
  <c r="B72" i="8"/>
  <c r="B73" i="8"/>
  <c r="C20" i="8"/>
  <c r="H19" i="8"/>
  <c r="H20" i="8"/>
  <c r="H21" i="8"/>
  <c r="C21" i="8"/>
  <c r="I51" i="8" s="1"/>
  <c r="H34" i="8"/>
  <c r="F34" i="8" s="1"/>
  <c r="F35" i="8"/>
  <c r="H36" i="8"/>
  <c r="F36" i="8" s="1"/>
  <c r="H29" i="8"/>
  <c r="F29" i="8" s="1"/>
  <c r="H40" i="8"/>
  <c r="F40" i="8" s="1"/>
  <c r="F33" i="8"/>
  <c r="F31" i="8"/>
  <c r="F39" i="8"/>
  <c r="H37" i="8"/>
  <c r="F37" i="8" s="1"/>
  <c r="H38" i="8"/>
  <c r="F38" i="8" s="1"/>
  <c r="H32" i="8"/>
  <c r="F32" i="8" s="1"/>
  <c r="C52" i="8"/>
  <c r="C54" i="8"/>
  <c r="F21" i="8"/>
  <c r="E50" i="8" l="1"/>
  <c r="J51" i="8"/>
  <c r="J53" i="8"/>
  <c r="J52" i="8"/>
  <c r="G20" i="8"/>
  <c r="E52" i="8"/>
  <c r="F20" i="8"/>
  <c r="E21" i="8"/>
  <c r="G19" i="8"/>
  <c r="G21" i="8"/>
  <c r="E20" i="8"/>
  <c r="I52" i="8" l="1"/>
  <c r="I53" i="8" l="1"/>
  <c r="E54"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<sst xmlns="http://schemas.openxmlformats.org/spreadsheetml/2006/main" count="1099" uniqueCount="572">
  <si>
    <t>By 2030, or by whichever year the company is working towards</t>
  </si>
  <si>
    <t>Fair and equal pay</t>
  </si>
  <si>
    <t>Corporate policy</t>
  </si>
  <si>
    <t>Outcome</t>
  </si>
  <si>
    <t>VC1</t>
  </si>
  <si>
    <t>VC2</t>
  </si>
  <si>
    <t>VC3</t>
  </si>
  <si>
    <t>VC4</t>
  </si>
  <si>
    <t>VC5</t>
  </si>
  <si>
    <t>VC6</t>
  </si>
  <si>
    <t>VC7</t>
  </si>
  <si>
    <t>VC8</t>
  </si>
  <si>
    <t>VC9</t>
  </si>
  <si>
    <t>VC10</t>
  </si>
  <si>
    <t>VC11</t>
  </si>
  <si>
    <t>VC12</t>
  </si>
  <si>
    <t>VC13</t>
  </si>
  <si>
    <t>VC14</t>
  </si>
  <si>
    <t>VC21</t>
  </si>
  <si>
    <t>VC22</t>
  </si>
  <si>
    <t>VC23</t>
  </si>
  <si>
    <t>VC24</t>
  </si>
  <si>
    <t>VC25</t>
  </si>
  <si>
    <t>VC26</t>
  </si>
  <si>
    <t>VC27</t>
  </si>
  <si>
    <t>VC28</t>
  </si>
  <si>
    <t>VC29</t>
  </si>
  <si>
    <t>VC31</t>
  </si>
  <si>
    <t>VC32</t>
  </si>
  <si>
    <t>VC34</t>
  </si>
  <si>
    <t>Questions / Comments</t>
  </si>
  <si>
    <t>Only companies with more than 250 employees legally have to publish their gender pay gap 
https://www.gov.uk/government/news/uk-gender-pay-gap
https://www.gov.uk/government/collections/gender-pay-gap-reporting</t>
  </si>
  <si>
    <t>https://assets.publishing.service.gov.uk/government/uploads/system/uploads/attachment_data/file/731288/Gender-Pay-Gap-actions_.pdf</t>
  </si>
  <si>
    <t>Parental policy</t>
  </si>
  <si>
    <t>Working with community</t>
  </si>
  <si>
    <t>Measuring diversity</t>
  </si>
  <si>
    <t>Board oversight</t>
  </si>
  <si>
    <t>Carbon emissions reduced</t>
  </si>
  <si>
    <t>Do you use any carbon offsetting tools or initiatives to offset your carbon emissions?</t>
  </si>
  <si>
    <t>Encouraging diversity &amp; inclusion</t>
  </si>
  <si>
    <t>How many board meetings have you held in the previous 12 months?</t>
  </si>
  <si>
    <t>VC15</t>
  </si>
  <si>
    <t>Style</t>
  </si>
  <si>
    <t>Yes/No</t>
  </si>
  <si>
    <t>Date</t>
  </si>
  <si>
    <t>Number</t>
  </si>
  <si>
    <t>Percentage</t>
  </si>
  <si>
    <t>Guidance</t>
  </si>
  <si>
    <t>Do you have a corporate code of ethics/good business conduct policy in place?</t>
  </si>
  <si>
    <t>Do you have an anti-bribery and/or anti-corruption policy in place?</t>
  </si>
  <si>
    <t>Do you have a whistle blowing policy in place?</t>
  </si>
  <si>
    <t>Do you have an anti harassment policy in place?</t>
  </si>
  <si>
    <t>Do you have measures to reduce the emissions of your own distribution fleet or do you prioritise logistics companies that have a net zero policy?</t>
  </si>
  <si>
    <t>Air pollution is reduced</t>
  </si>
  <si>
    <t>VC16</t>
  </si>
  <si>
    <t>VC17</t>
  </si>
  <si>
    <t>VC18</t>
  </si>
  <si>
    <t>VC19</t>
  </si>
  <si>
    <t>VC33</t>
  </si>
  <si>
    <t>VC35</t>
  </si>
  <si>
    <t>VC20</t>
  </si>
  <si>
    <t>VC40</t>
  </si>
  <si>
    <t>VC41</t>
  </si>
  <si>
    <t>VC42</t>
  </si>
  <si>
    <t>Have you completed an industry-specific sustainability certification or accreditation? (Please provide details)</t>
  </si>
  <si>
    <t>What percentage of the packaging you use for your products is recycled or reusable (e.g. via Loop or other schemes)?</t>
  </si>
  <si>
    <t>Do you have return to work initiatives or support in place?</t>
  </si>
  <si>
    <t>Return to work initiatives can include items such as: incentives to return, keeping in touch days and  flexible hours for returning parents.</t>
  </si>
  <si>
    <t>What is your gender pay gap? (%)</t>
  </si>
  <si>
    <t>E</t>
  </si>
  <si>
    <t>S</t>
  </si>
  <si>
    <t>G</t>
  </si>
  <si>
    <t>Not relevant</t>
  </si>
  <si>
    <t>Pillar</t>
  </si>
  <si>
    <t>Score</t>
  </si>
  <si>
    <t>1 Star</t>
  </si>
  <si>
    <t>2 Stars</t>
  </si>
  <si>
    <t>3 Stars</t>
  </si>
  <si>
    <t>Improvement Plan</t>
  </si>
  <si>
    <t>Target</t>
  </si>
  <si>
    <t>Counter</t>
  </si>
  <si>
    <t>Environmental</t>
  </si>
  <si>
    <t xml:space="preserve">Social </t>
  </si>
  <si>
    <t>Governance</t>
  </si>
  <si>
    <t>Max Score</t>
  </si>
  <si>
    <t>Max</t>
  </si>
  <si>
    <t>Outcome no.</t>
  </si>
  <si>
    <t>Proportion</t>
  </si>
  <si>
    <t>Response</t>
  </si>
  <si>
    <t>Your Submission</t>
  </si>
  <si>
    <t>ESG theme</t>
  </si>
  <si>
    <t>Ref</t>
  </si>
  <si>
    <t>Question</t>
  </si>
  <si>
    <t>Notes on your response</t>
  </si>
  <si>
    <t>Please use this column to add any additional notes that you would to communicate to any stakeholders receiving this file.</t>
  </si>
  <si>
    <t>Measure our carbon footprint</t>
  </si>
  <si>
    <t>Create measures to reduce the emissions of our own distribution fleet or prioritise logistics companies that have a net zero policy.</t>
  </si>
  <si>
    <t>Improvement Plan Actions</t>
  </si>
  <si>
    <t>Current Score</t>
  </si>
  <si>
    <t>We plan to report this metric in the next 12 months</t>
  </si>
  <si>
    <t xml:space="preserve">Percentage </t>
  </si>
  <si>
    <t>Finance</t>
  </si>
  <si>
    <t>Number with Not revelant</t>
  </si>
  <si>
    <t>Percentage with Not relevant</t>
  </si>
  <si>
    <t>4 Stars</t>
  </si>
  <si>
    <t xml:space="preserve"> Conduct an annual Diversity &amp; Inclusion survey</t>
  </si>
  <si>
    <t>Put an anti-bribery and/or anti-corruption policy in place</t>
  </si>
  <si>
    <t xml:space="preserve">Measure the percentage of recycled or reusable packaging we use for our product(s) </t>
  </si>
  <si>
    <t>Proportion of maximum score available</t>
  </si>
  <si>
    <t>¶</t>
  </si>
  <si>
    <t>Dashboard &amp; Scoring</t>
  </si>
  <si>
    <t>Staff Wellbeing</t>
  </si>
  <si>
    <t>VC43</t>
  </si>
  <si>
    <t>VC44</t>
  </si>
  <si>
    <t>Staff wellbeing</t>
  </si>
  <si>
    <t>Are all staff members paid the living wage?</t>
  </si>
  <si>
    <t>Company Information</t>
  </si>
  <si>
    <t>Headquarters</t>
  </si>
  <si>
    <t xml:space="preserve">Headcount </t>
  </si>
  <si>
    <t xml:space="preserve">Sector </t>
  </si>
  <si>
    <t xml:space="preserve">Stage of investment </t>
  </si>
  <si>
    <t>Afghanistan</t>
  </si>
  <si>
    <t xml:space="preserve">Country </t>
  </si>
  <si>
    <t>Sector</t>
  </si>
  <si>
    <t>Ecommerce</t>
  </si>
  <si>
    <t>SaaS</t>
  </si>
  <si>
    <t>Fintech</t>
  </si>
  <si>
    <t>Healthcare</t>
  </si>
  <si>
    <t>Business Services / Consultancy</t>
  </si>
  <si>
    <t>Manufacturing</t>
  </si>
  <si>
    <t>Life Sciences</t>
  </si>
  <si>
    <t>Other</t>
  </si>
  <si>
    <t>Other:</t>
  </si>
  <si>
    <t>Albania</t>
  </si>
  <si>
    <t>Algeria</t>
  </si>
  <si>
    <t>Andorra</t>
  </si>
  <si>
    <t>Angola</t>
  </si>
  <si>
    <t>Antigua and Barbuda</t>
  </si>
  <si>
    <t>Argentina</t>
  </si>
  <si>
    <t>Armenia</t>
  </si>
  <si>
    <t>Australia</t>
  </si>
  <si>
    <t>Austria</t>
  </si>
  <si>
    <t>Azerbaijan</t>
  </si>
  <si>
    <t>The 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</si>
  <si>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</si>
  <si>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</si>
  <si>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</si>
  <si>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</si>
  <si>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</si>
  <si>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</si>
  <si>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</si>
  <si>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</si>
  <si>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</si>
  <si>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</si>
  <si>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</si>
  <si>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</si>
  <si>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</si>
  <si>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</si>
  <si>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</si>
  <si>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</si>
  <si>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</si>
  <si>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</si>
  <si>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</si>
  <si>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</si>
  <si>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</si>
  <si>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</si>
  <si>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</si>
  <si>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</si>
  <si>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</si>
  <si>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Congo</t>
  </si>
  <si>
    <t>Costa Rica</t>
  </si>
  <si>
    <t>Cote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</si>
  <si>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</si>
  <si>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</si>
  <si>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</si>
  <si>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</si>
  <si>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</si>
  <si>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</si>
  <si>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</si>
  <si>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</si>
  <si>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</si>
  <si>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</si>
  <si>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</si>
  <si>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</si>
  <si>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</si>
  <si>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</si>
  <si>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</si>
  <si>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</si>
  <si>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</si>
  <si>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</si>
  <si>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</si>
  <si>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</si>
  <si>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</si>
  <si>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</si>
  <si>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</si>
  <si>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</si>
  <si>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</si>
  <si>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</si>
  <si>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</si>
  <si>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</si>
  <si>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</si>
  <si>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</si>
  <si>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</si>
  <si>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</si>
  <si>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</si>
  <si>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</si>
  <si>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</si>
  <si>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</si>
  <si>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</si>
  <si>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</si>
  <si>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</si>
  <si>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</si>
  <si>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</si>
  <si>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</si>
  <si>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</si>
  <si>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</si>
  <si>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</si>
  <si>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</si>
  <si>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</si>
  <si>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</si>
  <si>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</si>
  <si>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</si>
  <si>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</si>
  <si>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</si>
  <si>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</si>
  <si>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</si>
  <si>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</si>
  <si>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</si>
  <si>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</si>
  <si>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</si>
  <si>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</si>
  <si>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</si>
  <si>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</si>
  <si>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</si>
  <si>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</si>
  <si>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</si>
  <si>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</si>
  <si>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</si>
  <si>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</si>
  <si>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</si>
  <si>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</si>
  <si>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</si>
  <si>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</si>
  <si>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</si>
  <si>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</si>
  <si>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</si>
  <si>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</si>
  <si>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</si>
  <si>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</si>
  <si>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</si>
  <si>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</si>
  <si>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</si>
  <si>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</si>
  <si>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</si>
  <si>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</si>
  <si>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</si>
  <si>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</si>
  <si>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</si>
  <si>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</si>
  <si>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</si>
  <si>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</si>
  <si>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</si>
  <si>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</si>
  <si>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</si>
  <si>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</si>
  <si>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</si>
  <si>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</si>
  <si>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</si>
  <si>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</si>
  <si>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</si>
  <si>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</si>
  <si>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</si>
  <si>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</si>
  <si>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</si>
  <si>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</si>
  <si>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</si>
  <si>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</si>
  <si>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</si>
  <si>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</si>
  <si>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</si>
  <si>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</si>
  <si>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</si>
  <si>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</si>
  <si>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</si>
  <si>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</si>
  <si>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</si>
  <si>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</si>
  <si>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</si>
  <si>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</si>
  <si>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</si>
  <si>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</si>
  <si>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</si>
  <si>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</si>
  <si>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</si>
  <si>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</si>
  <si>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</si>
  <si>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</si>
  <si>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</si>
  <si>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</si>
  <si>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</si>
  <si>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</si>
  <si>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</si>
  <si>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</si>
  <si>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</si>
  <si>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</si>
  <si>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</si>
  <si>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</si>
  <si>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</si>
  <si>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</si>
  <si>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</si>
  <si>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</si>
  <si>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</si>
  <si>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</si>
  <si>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</si>
  <si>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</si>
  <si>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</si>
  <si>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</si>
  <si>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</si>
  <si>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 City (Holy See)</t>
  </si>
  <si>
    <t>Venezuela</t>
  </si>
  <si>
    <t>Vietnam</t>
  </si>
  <si>
    <t>Yemen</t>
  </si>
  <si>
    <t>Zambia</t>
  </si>
  <si>
    <t>Zimbabwe</t>
  </si>
  <si>
    <t>What percentage of your employees are eligible for health care benefits offered by your company?</t>
  </si>
  <si>
    <t>Do you have a remote working policy in place?</t>
  </si>
  <si>
    <t>VC45</t>
  </si>
  <si>
    <t>VC46</t>
  </si>
  <si>
    <t>VC47</t>
  </si>
  <si>
    <t>Assessment by ESG Outcome</t>
  </si>
  <si>
    <t>Use carbon offsetting tools or initiatives to offset our carbon emissions</t>
  </si>
  <si>
    <t>Measure the percentage of our suppliers that are local to our business</t>
  </si>
  <si>
    <t>Measure the percentage of our suppliers that we have screened for carbon efficiency</t>
  </si>
  <si>
    <t>Put initiatives in place to limit energy and carbon footprint, in our own warehouse/manufacturing facilities</t>
  </si>
  <si>
    <t>Report the length of paid primary carer parental leave offered</t>
  </si>
  <si>
    <t>Report the length of paid secondary carer parental leave offered</t>
  </si>
  <si>
    <t>Measure the percentage of female representation at the board level</t>
  </si>
  <si>
    <t>Measure the percentage of ethnic minority representation at the board level</t>
  </si>
  <si>
    <t>Measure the percentage of female representation at the senior management/leadership team level</t>
  </si>
  <si>
    <t>Measure the percentage of ethnic minority representation at the senior management/leadership team level</t>
  </si>
  <si>
    <t>Measure the percentage of female representation at our company</t>
  </si>
  <si>
    <t>Measure the percentage of ethnic minority representation at our company</t>
  </si>
  <si>
    <t>Provide equality, diversity and inclusion training for our staff</t>
  </si>
  <si>
    <t>Provide inclusive spaces at our office</t>
  </si>
  <si>
    <t>Implement a recruitment campaign to reach people from diverse backgrounds</t>
  </si>
  <si>
    <t>Put a policy or a strategy in place to provide support to staff around mental health and wellbeing</t>
  </si>
  <si>
    <t>Pay all our staff members the living wage</t>
  </si>
  <si>
    <t>Measure and report our donations to community projects</t>
  </si>
  <si>
    <t>Report the number of board meetings held</t>
  </si>
  <si>
    <t xml:space="preserve">Measure the percentage of our workforce that are eligible for health care benefits offered by our company </t>
  </si>
  <si>
    <t>Put an ESG/Social Value Policy in place</t>
  </si>
  <si>
    <t>Put a remote working policy in place</t>
  </si>
  <si>
    <t>Put a corporate code of ethics/good business conduct policy in place</t>
  </si>
  <si>
    <t>Put a whistle blowing policy in place</t>
  </si>
  <si>
    <t>Put an anti harassment policy in place</t>
  </si>
  <si>
    <t>Complete an industry-specific sustainability certification or accreditation</t>
  </si>
  <si>
    <t xml:space="preserve">Is sustainability a regular item on your board agenda? </t>
  </si>
  <si>
    <t>Discuss sustainability more regularly at the board level</t>
  </si>
  <si>
    <t>Do you have any initiatives in place to reduce/impact your gender pay gap?</t>
  </si>
  <si>
    <t>Put initiatives in place to reduce our gender pay gap</t>
  </si>
  <si>
    <t>Calculate our gender pay gap</t>
  </si>
  <si>
    <t>VC48</t>
  </si>
  <si>
    <t>Achieve Carbon Certification for your business (Carbon Trust Standard, Planet Mark or equivalent independently verified)</t>
  </si>
  <si>
    <t>Put a corporate scheme to reduce plane travel in place</t>
  </si>
  <si>
    <t>Additional Points from Questions to be Answered in the Next 12 Months</t>
  </si>
  <si>
    <t>Points Available from Questions with No Plans to Answer</t>
  </si>
  <si>
    <t>-</t>
  </si>
  <si>
    <t>Zero</t>
  </si>
  <si>
    <t>North Korea</t>
  </si>
  <si>
    <t>South Korea</t>
  </si>
  <si>
    <t>Democratic Republic of the Congo</t>
  </si>
  <si>
    <t>Republic of the Comoros</t>
  </si>
  <si>
    <t>Do you have a policy or a strategy in place to provide support to staff around mental health and wellbeing?</t>
  </si>
  <si>
    <t>Do you measure your carbon footprint?</t>
  </si>
  <si>
    <t>What percentage of your board identify as female?</t>
  </si>
  <si>
    <t>What percentage of your senior management/leadership team identify as female?</t>
  </si>
  <si>
    <t>What percentage of your total workforce identify as female?</t>
  </si>
  <si>
    <t>VC49</t>
  </si>
  <si>
    <t>VC50</t>
  </si>
  <si>
    <t>VC51</t>
  </si>
  <si>
    <t>What percentage of your board members are independent?</t>
  </si>
  <si>
    <t>VC52</t>
  </si>
  <si>
    <t>VC53</t>
  </si>
  <si>
    <t>Do you offer internships, apprenticeships or trainee programmes?</t>
  </si>
  <si>
    <t>Do you offer study support to staff? For example through financial support, study leave or flexible working opportunities.</t>
  </si>
  <si>
    <t>VC54</t>
  </si>
  <si>
    <t>VC56</t>
  </si>
  <si>
    <t>VC59</t>
  </si>
  <si>
    <t>VC60</t>
  </si>
  <si>
    <t xml:space="preserve">Do you have a policy to reduce or reuse hard to recycle waste? </t>
  </si>
  <si>
    <t xml:space="preserve">What percentage of your employees take part in sustainable travel initiatives? </t>
  </si>
  <si>
    <t>We currently do not track this metric</t>
  </si>
  <si>
    <t>VC63</t>
  </si>
  <si>
    <t>The ESG_VC Measurement Framework</t>
  </si>
  <si>
    <r>
      <t xml:space="preserve">Building on the Social Value Portal’s market leading </t>
    </r>
    <r>
      <rPr>
        <b/>
        <sz val="11"/>
        <color theme="1"/>
        <rFont val="Arial"/>
        <family val="2"/>
        <scheme val="minor"/>
      </rPr>
      <t xml:space="preserve">National Social Value (TOMs) Measurement framework </t>
    </r>
    <r>
      <rPr>
        <sz val="11"/>
        <color theme="1"/>
        <rFont val="Arial"/>
        <family val="2"/>
        <scheme val="minor"/>
      </rPr>
      <t xml:space="preserve">for measuring social value, the ESG_VC Measurement Framework enables early-stage companies to understand how they are performing against key ESG criteria, helping them to identify areas for improvement and tracking their progress against these criteria.  </t>
    </r>
  </si>
  <si>
    <t>Completing the framework should take between 1-4 hours based upon the stage, sector and maturity of your company. It is designed to track your progress over time, so do not be concerned if you have areas that you currently cannot answer - it is intended to help you tackle these issues in the future.</t>
  </si>
  <si>
    <t>ESG_VC Measurement 
Framework</t>
  </si>
  <si>
    <t>https://www.esgvc.co.uk</t>
  </si>
  <si>
    <t>Licensing and Copyright</t>
  </si>
  <si>
    <t>The use of the ESG_VC Measurement Framework, including the values and figures provided or accessed through this framework, is covered by the following License:</t>
  </si>
  <si>
    <t>This work is licensed under a Creative Commons Attribution-NoDerivatives 4.0 International License.</t>
  </si>
  <si>
    <t>https://creativecommons.org/licenses/by-nc-nd/4.0/</t>
  </si>
  <si>
    <t>You are free to share copy and redistribute the material in unmodified form in any medium or format provided you include the following information:</t>
  </si>
  <si>
    <t>Attribution</t>
  </si>
  <si>
    <r>
      <t xml:space="preserve">IP Owner: </t>
    </r>
    <r>
      <rPr>
        <sz val="11"/>
        <color theme="1"/>
        <rFont val="Arial"/>
        <family val="2"/>
        <scheme val="minor"/>
      </rPr>
      <t>Social Value Portal Ltd</t>
    </r>
  </si>
  <si>
    <r>
      <t xml:space="preserve">Source: </t>
    </r>
    <r>
      <rPr>
        <sz val="11"/>
        <color theme="1"/>
        <rFont val="Arial"/>
        <family val="2"/>
        <scheme val="minor"/>
      </rPr>
      <t>esgvc.co.uk</t>
    </r>
  </si>
  <si>
    <r>
      <t xml:space="preserve">License: </t>
    </r>
    <r>
      <rPr>
        <sz val="11"/>
        <color theme="1"/>
        <rFont val="Arial"/>
        <family val="2"/>
        <scheme val="minor"/>
      </rPr>
      <t>Creative Commons Attribution-NoDerivatives 4.0 International License
                (https://creativecommons.org/licenses/by-nd/4.0/)</t>
    </r>
  </si>
  <si>
    <t>Permission is granted for organisations to use the ESG_VC Measurement Framework for the measurement, comparison or evaluation of social value, even where this is for commercial advantage. However, the ESG_VC Measurement Framework may not be resold as part of a commercial offering to measure, compare or evaluate social value. Organisations wishing to include the ESG_VC Measurement Framework as part of a commercial offering (e.g. for consulting purposes) must contact ESG_VC via its website.</t>
  </si>
  <si>
    <t xml:space="preserve">Number of Board Members </t>
  </si>
  <si>
    <r>
      <rPr>
        <b/>
        <sz val="20"/>
        <color theme="5"/>
        <rFont val="Arial"/>
        <family val="2"/>
        <scheme val="minor"/>
      </rPr>
      <t xml:space="preserve">Environmental </t>
    </r>
    <r>
      <rPr>
        <b/>
        <sz val="16"/>
        <color theme="1"/>
        <rFont val="Arial"/>
        <family val="2"/>
        <scheme val="minor"/>
      </rPr>
      <t>Decarbonising &amp; Safeguarding Our World</t>
    </r>
  </si>
  <si>
    <r>
      <rPr>
        <b/>
        <sz val="20"/>
        <color theme="5"/>
        <rFont val="Arial"/>
        <family val="2"/>
        <scheme val="minor"/>
      </rPr>
      <t xml:space="preserve">Social
</t>
    </r>
    <r>
      <rPr>
        <b/>
        <sz val="16"/>
        <color theme="1"/>
        <rFont val="Arial"/>
        <family val="2"/>
        <scheme val="minor"/>
      </rPr>
      <t xml:space="preserve">Building a Resilient, Engaged and Supported Workforce </t>
    </r>
  </si>
  <si>
    <r>
      <rPr>
        <b/>
        <sz val="20"/>
        <color theme="5"/>
        <rFont val="Arial"/>
        <family val="2"/>
        <scheme val="minor"/>
      </rPr>
      <t>Governance</t>
    </r>
    <r>
      <rPr>
        <b/>
        <sz val="16"/>
        <color theme="1"/>
        <rFont val="Arial"/>
        <family val="2"/>
        <scheme val="minor"/>
      </rPr>
      <t xml:space="preserve"> Operating ethically and responsibly</t>
    </r>
  </si>
  <si>
    <t>Company Name</t>
  </si>
  <si>
    <t>Currency:</t>
  </si>
  <si>
    <t>ESG_VC Guidance</t>
  </si>
  <si>
    <t>The ESG_VC project has made resources and guidance for completing areas of the ESG_VC framework available. Please use the link below to access free material across the 'E', 'S' and 'G' pillars or find the relevant link in the guidance column of the framework.</t>
  </si>
  <si>
    <t>What percentage of your office's energy consumption comes from renewable sources?</t>
  </si>
  <si>
    <t>Measure the percentage of our employees that part in sustainable travel initiatives</t>
  </si>
  <si>
    <t>Report what percentage of our office's energy usage comes from renewable sources</t>
  </si>
  <si>
    <t>Create policy for recycling or reusing hard to recycle waste</t>
  </si>
  <si>
    <t>Measure the percentage of LGBTQ representation at the board level</t>
  </si>
  <si>
    <t>Measure the percentage of LGBTQ representation at our company</t>
  </si>
  <si>
    <t>Measure the percentage of LGBTQ representation at the senior management/leadership team level</t>
  </si>
  <si>
    <t>Offer paid study support to staff</t>
  </si>
  <si>
    <t>Provide paid time off for staff members to volunteer</t>
  </si>
  <si>
    <t>Report the proportion of independent board members</t>
  </si>
  <si>
    <t>Implement  processes to prevent and monitor breaches of digital regulation or unintended uses of our data</t>
  </si>
  <si>
    <t>Provide staff checklists and codes of conduct to support the responsible development of code and use of AI systems</t>
  </si>
  <si>
    <t>Put processes in place for reporting and addressing incidents related to our data</t>
  </si>
  <si>
    <t>Use cyber security processes or solutions to understand possible weaknesses and risks of data infrastructure</t>
  </si>
  <si>
    <t>Scoring</t>
  </si>
  <si>
    <t>We currently do not track this number</t>
  </si>
  <si>
    <t>The ESG_VC Company Dashboard</t>
  </si>
  <si>
    <t>ESG_VC Assessment Results</t>
  </si>
  <si>
    <t>G - Response</t>
  </si>
  <si>
    <t>H - Notes on your response</t>
  </si>
  <si>
    <t>Row Labels</t>
  </si>
  <si>
    <t>Grand Total</t>
  </si>
  <si>
    <t>Count of Ref</t>
  </si>
  <si>
    <t>What percentage of your procurement spend includes suppliers that are local to your business?</t>
  </si>
  <si>
    <t>What percentage of your procurement spend goes to suppliers that have you screened for carbon efficiency? (e.g. data centres, IT / hosting providers, manufacturers)</t>
  </si>
  <si>
    <t>If you have your own warehouse / manufacturing facilities, do you have initiatives in place to limit energy and carbon footprint?</t>
  </si>
  <si>
    <t>What percentage of your board identify as coming from underrepresented ethnic backgrounds? (As defined in your relevant country)</t>
  </si>
  <si>
    <t>What percentage of your board identify as LGBTQ+?</t>
  </si>
  <si>
    <t>What percentage of your senior management/leadership team identify as coming from underrepresented ethnic backgrounds? (As defined in your relevant country)</t>
  </si>
  <si>
    <t>What percentage of your senior management/leadership team identify as LGBTQ+?</t>
  </si>
  <si>
    <t>What percentage of your total workforce identify as coming from underrepresented ethnic backgrounds? (As defined in your relevant country)</t>
  </si>
  <si>
    <t>What percentage of your total workforce identify as LGBTQ+?</t>
  </si>
  <si>
    <t>Do you provide equality, diversity and inclusion training for all of your staff?</t>
  </si>
  <si>
    <t>Does your office provide an inclusive environment? (e.g., disabled access, breastfeeding space, unisex bathrooms)</t>
  </si>
  <si>
    <t>What percentage of your staff is trained annually on cybersecurity?</t>
  </si>
  <si>
    <t>Do you conduct an annual diversity and inclusion survey?</t>
  </si>
  <si>
    <t>Do you have external carbon certifications for your business, or do you include carbon reporting in your annual external audit?</t>
  </si>
  <si>
    <t>1-20%</t>
  </si>
  <si>
    <t>21-40%</t>
  </si>
  <si>
    <t>41-60%</t>
  </si>
  <si>
    <t>61-80%</t>
  </si>
  <si>
    <t>81-100%</t>
  </si>
  <si>
    <t>Percentage Band</t>
  </si>
  <si>
    <t>Do you have a corporate scheme in place to reduce the emissions of your plane travel?</t>
  </si>
  <si>
    <t>Circular Economy</t>
  </si>
  <si>
    <t>Responsible procurement</t>
  </si>
  <si>
    <t>How many weeks of paid primary carer parental leave do you offer above statutory requirement?</t>
  </si>
  <si>
    <t>How many weeks of paid secondary carer parental leave do you offer above statutory requirement?</t>
  </si>
  <si>
    <t>Do you have a recruitment program in place to reach people from diverse backgrounds? (e.g. working with specialist headhunters, partnering with relevant university groups, etc.)</t>
  </si>
  <si>
    <t>Data governance &amp; cyber security</t>
  </si>
  <si>
    <t>Have you set up cyber security controls to monitor risks in the data infrastructure and promptly report/address incidents?</t>
  </si>
  <si>
    <t>Do you have an ESG Policy in place?</t>
  </si>
  <si>
    <t>Turnover</t>
  </si>
  <si>
    <t>Please indicate your last round of funding</t>
  </si>
  <si>
    <t>Revenue</t>
  </si>
  <si>
    <t>Less than £1m</t>
  </si>
  <si>
    <t>£1-4.9mn</t>
  </si>
  <si>
    <t>£5-9.9mn</t>
  </si>
  <si>
    <t>£10-14.9mn</t>
  </si>
  <si>
    <t>£15-£19.9mn</t>
  </si>
  <si>
    <t>£20mn or more</t>
  </si>
  <si>
    <t>Circular economy</t>
  </si>
  <si>
    <t>(blank)</t>
  </si>
  <si>
    <t>The cells outlined in Green in columns F&amp;G on the ESG_VC Framework sheet require input.</t>
  </si>
  <si>
    <r>
      <rPr>
        <sz val="12"/>
        <rFont val="Arial"/>
        <family val="2"/>
        <scheme val="minor"/>
      </rPr>
      <t xml:space="preserve">Please indicate in the notes whether your net zero policy focuses only on Scope 1 and 2 emissions or also on Scope 3 
</t>
    </r>
    <r>
      <rPr>
        <u/>
        <sz val="12"/>
        <color rgb="FF0563C1"/>
        <rFont val="Arial"/>
        <family val="2"/>
        <scheme val="minor"/>
      </rPr>
      <t xml:space="preserve">
</t>
    </r>
    <r>
      <rPr>
        <sz val="12"/>
        <color theme="4"/>
        <rFont val="Arial"/>
        <family val="2"/>
        <scheme val="minor"/>
      </rPr>
      <t xml:space="preserve">ESG_VC resource - Net Zero Plan: </t>
    </r>
    <r>
      <rPr>
        <u/>
        <sz val="12"/>
        <color rgb="FF0563C1"/>
        <rFont val="Arial"/>
        <family val="2"/>
        <scheme val="minor"/>
      </rPr>
      <t>https://esg-vc.notion.site/Net-Zero-Plan-ada75d9295d64d24b32bb4858151aa7c</t>
    </r>
  </si>
  <si>
    <t>Ask your landlord or energy supplier to provide you with a breakdown of the sources of energy used to power your building.</t>
  </si>
  <si>
    <r>
      <t xml:space="preserve">Corporate schemes to reduce emissions of plane travel could include: 
(1) guidelines for reduced plane travel </t>
    </r>
    <r>
      <rPr>
        <i/>
        <sz val="12"/>
        <color theme="1"/>
        <rFont val="Arial"/>
        <family val="2"/>
        <scheme val="minor"/>
      </rPr>
      <t xml:space="preserve">and/or 
</t>
    </r>
    <r>
      <rPr>
        <sz val="12"/>
        <color theme="1"/>
        <rFont val="Arial"/>
        <family val="2"/>
        <scheme val="minor"/>
      </rPr>
      <t>(2) guidelines</t>
    </r>
    <r>
      <rPr>
        <i/>
        <sz val="12"/>
        <color theme="1"/>
        <rFont val="Arial"/>
        <family val="2"/>
        <scheme val="minor"/>
      </rPr>
      <t xml:space="preserve"> </t>
    </r>
    <r>
      <rPr>
        <sz val="12"/>
        <color theme="1"/>
        <rFont val="Arial"/>
        <family val="2"/>
        <scheme val="minor"/>
      </rPr>
      <t>to select carriers with net-zero plans or significant emission reduction goals</t>
    </r>
  </si>
  <si>
    <r>
      <rPr>
        <sz val="12"/>
        <color theme="4"/>
        <rFont val="Arial"/>
        <family val="2"/>
        <scheme val="minor"/>
      </rPr>
      <t xml:space="preserve">ESG_VC resource </t>
    </r>
    <r>
      <rPr>
        <sz val="12"/>
        <color rgb="FF0563C1"/>
        <rFont val="Arial"/>
        <family val="2"/>
        <scheme val="minor"/>
      </rPr>
      <t xml:space="preserve">- </t>
    </r>
    <r>
      <rPr>
        <sz val="12"/>
        <color theme="4"/>
        <rFont val="Arial"/>
        <family val="2"/>
        <scheme val="minor"/>
      </rPr>
      <t>Measuring Your Carbon Footprint:</t>
    </r>
    <r>
      <rPr>
        <sz val="12"/>
        <color rgb="FF0563C1"/>
        <rFont val="Arial"/>
        <family val="2"/>
        <scheme val="minor"/>
      </rPr>
      <t xml:space="preserve"> 
</t>
    </r>
    <r>
      <rPr>
        <u/>
        <sz val="12"/>
        <color rgb="FF0070C0"/>
        <rFont val="Arial"/>
        <family val="2"/>
        <scheme val="minor"/>
      </rPr>
      <t>https://esg-vc.notion.site/1-Measure-Your-Carbon-Footprint-e3f162c48a2c43b7b237a732d54e7a0f</t>
    </r>
  </si>
  <si>
    <t>VC1a</t>
  </si>
  <si>
    <t>VC1b</t>
  </si>
  <si>
    <t>VC1c</t>
  </si>
  <si>
    <t>Please enter your scope 1 emissions (Tonnes CO2e)</t>
  </si>
  <si>
    <t>Please enter your scope 2 emissions (Tonnes CO2e)</t>
  </si>
  <si>
    <t>Please enter your scope 3 emissions (Tonnes CO2e)</t>
  </si>
  <si>
    <t>1501 or more</t>
  </si>
  <si>
    <t>For further guidance on the ESG_VC Measurement Framework and to see our report published on the findings of ESG_VC data collected in 2021, please visit:</t>
  </si>
  <si>
    <t>$1-499</t>
  </si>
  <si>
    <t>$500-999</t>
  </si>
  <si>
    <t>$1,000-1,499</t>
  </si>
  <si>
    <t>$1,500-1,999</t>
  </si>
  <si>
    <t>$2,000+</t>
  </si>
  <si>
    <t>Please enter your emissions for calendar year 2023</t>
  </si>
  <si>
    <t xml:space="preserve">Record Keeping </t>
  </si>
  <si>
    <t>Actual Score</t>
  </si>
  <si>
    <t xml:space="preserve">Max Score </t>
  </si>
  <si>
    <t>% Score</t>
  </si>
  <si>
    <t xml:space="preserve">1st Initiative </t>
  </si>
  <si>
    <t xml:space="preserve">2nd Initiative </t>
  </si>
  <si>
    <t xml:space="preserve">3rd Initiative </t>
  </si>
  <si>
    <t>Metric</t>
  </si>
  <si>
    <t>Example - delete this column</t>
  </si>
  <si>
    <t xml:space="preserve">Priority initiatives </t>
  </si>
  <si>
    <t>Put a policy and programme in place to achieve net zero carbon. Including monitoring plan with specific milestones</t>
  </si>
  <si>
    <r>
      <rPr>
        <sz val="12"/>
        <color theme="4"/>
        <rFont val="Arial"/>
        <family val="2"/>
        <scheme val="minor"/>
      </rPr>
      <t>MfE Measuring Emissions: A guide for organisations</t>
    </r>
    <r>
      <rPr>
        <u/>
        <sz val="12"/>
        <color rgb="FF0563C1"/>
        <rFont val="Arial"/>
        <family val="2"/>
        <scheme val="minor"/>
      </rPr>
      <t xml:space="preserve">
https:/environment.govt.nz/assets/publications/Measuring-emissions-guidance-August-2022/Quick-guide-PDF-Measuring-emissions-guidance-August-2022.pdf</t>
    </r>
  </si>
  <si>
    <r>
      <rPr>
        <sz val="12"/>
        <color theme="4"/>
        <rFont val="Arial"/>
        <family val="2"/>
        <scheme val="minor"/>
      </rPr>
      <t>MfE: Mandatory climate-related disclosures</t>
    </r>
    <r>
      <rPr>
        <u/>
        <sz val="12"/>
        <color rgb="FF0563C1"/>
        <rFont val="Arial"/>
        <family val="2"/>
        <scheme val="minor"/>
      </rPr>
      <t xml:space="preserve">
https://environment.govt.nz/what-government-is-doing/areas-of-work/climate-change/mandatory-climate-related-financial-disclosures/</t>
    </r>
  </si>
  <si>
    <r>
      <t xml:space="preserve">
</t>
    </r>
    <r>
      <rPr>
        <sz val="12"/>
        <rFont val="Arial"/>
        <family val="2"/>
        <scheme val="minor"/>
      </rPr>
      <t xml:space="preserve">Examples of external certifications include Carbon Trust Standard and Planet Mark
</t>
    </r>
    <r>
      <rPr>
        <u/>
        <sz val="12"/>
        <color rgb="FF0563C1"/>
        <rFont val="Arial"/>
        <family val="2"/>
        <scheme val="minor"/>
      </rPr>
      <t xml:space="preserve">
</t>
    </r>
    <r>
      <rPr>
        <sz val="12"/>
        <color theme="4"/>
        <rFont val="Arial"/>
        <family val="2"/>
        <scheme val="minor"/>
      </rPr>
      <t xml:space="preserve">ESG_VC resource - Commit to setting a net-zero target: </t>
    </r>
    <r>
      <rPr>
        <u/>
        <sz val="12"/>
        <color rgb="FF0563C1"/>
        <rFont val="Arial"/>
        <family val="2"/>
        <scheme val="minor"/>
      </rPr>
      <t>https://esg-vc.notion.site/2-Commit-to-setting-a-net-zero-target-28994f4862fb4ee481583e43fba99842</t>
    </r>
  </si>
  <si>
    <r>
      <rPr>
        <sz val="12"/>
        <color theme="4"/>
        <rFont val="Arial"/>
        <family val="2"/>
        <scheme val="minor"/>
      </rPr>
      <t>Sustainability Certifications NZ</t>
    </r>
    <r>
      <rPr>
        <u/>
        <sz val="12"/>
        <color rgb="FF0563C1"/>
        <rFont val="Arial"/>
        <family val="2"/>
        <scheme val="minor"/>
      </rPr>
      <t xml:space="preserve">
https://sustainable.org.nz/learn/tools-resources/sustainability-certifications/</t>
    </r>
  </si>
  <si>
    <r>
      <rPr>
        <sz val="12"/>
        <color theme="4"/>
        <rFont val="Arial"/>
        <family val="2"/>
        <scheme val="minor"/>
      </rPr>
      <t>Saving Energy Resource Sheet</t>
    </r>
    <r>
      <rPr>
        <u/>
        <sz val="12"/>
        <color rgb="FF0563C1"/>
        <rFont val="Arial"/>
        <family val="2"/>
        <scheme val="minor"/>
      </rPr>
      <t xml:space="preserve">
https://sustainable.org.nz/media/c50bkyx5/sbn_saving-energy_resource-sheet.pdf</t>
    </r>
  </si>
  <si>
    <r>
      <rPr>
        <sz val="12"/>
        <color theme="4"/>
        <rFont val="Arial"/>
        <family val="2"/>
        <scheme val="minor"/>
      </rPr>
      <t>Circular Waste Economy Directory</t>
    </r>
    <r>
      <rPr>
        <u/>
        <sz val="12"/>
        <color rgb="FF0563C1"/>
        <rFont val="Arial"/>
        <family val="2"/>
        <scheme val="minor"/>
      </rPr>
      <t xml:space="preserve">
https://sustainable.org.nz/circular-economy-directory/</t>
    </r>
  </si>
  <si>
    <r>
      <rPr>
        <sz val="12"/>
        <color theme="4"/>
        <rFont val="Arial"/>
        <family val="2"/>
        <scheme val="minor"/>
      </rPr>
      <t>Reducing Office Waste Resource Sheet</t>
    </r>
    <r>
      <rPr>
        <u/>
        <sz val="12"/>
        <color rgb="FF0563C1"/>
        <rFont val="Arial"/>
        <family val="2"/>
        <scheme val="minor"/>
      </rPr>
      <t xml:space="preserve">
https://sustainable.org.nz/media/bfves0hw/sbn_reducing-office-waste_resource-sheet_.pdf</t>
    </r>
  </si>
  <si>
    <r>
      <rPr>
        <sz val="12"/>
        <color theme="4"/>
        <rFont val="Arial"/>
        <family val="2"/>
        <scheme val="minor"/>
      </rPr>
      <t xml:space="preserve">Smart Purchasing </t>
    </r>
    <r>
      <rPr>
        <u/>
        <sz val="12"/>
        <color rgb="FF0563C1"/>
        <rFont val="Arial"/>
        <family val="2"/>
        <scheme val="minor"/>
      </rPr>
      <t xml:space="preserve">
https://sustainable.org.nz/media/n1nkqapz/sbn-smart-purchasing.pdf</t>
    </r>
  </si>
  <si>
    <r>
      <rPr>
        <sz val="12"/>
        <color theme="4"/>
        <rFont val="Arial"/>
        <family val="2"/>
        <scheme val="minor"/>
      </rPr>
      <t>Intro to Social Procurement</t>
    </r>
    <r>
      <rPr>
        <u/>
        <sz val="12"/>
        <color rgb="FF0563C1"/>
        <rFont val="Arial"/>
        <family val="2"/>
        <scheme val="minor"/>
      </rPr>
      <t xml:space="preserve"> 
https://www.theimpactinitiative.org.nz/toolkit-for-se/2020/3/10/intro-to-social-procurement</t>
    </r>
  </si>
  <si>
    <r>
      <rPr>
        <sz val="12"/>
        <color theme="4"/>
        <rFont val="Arial"/>
        <family val="2"/>
        <scheme val="minor"/>
      </rPr>
      <t>Essential Questions to ask your supplier</t>
    </r>
    <r>
      <rPr>
        <u/>
        <sz val="12"/>
        <color rgb="FF0563C1"/>
        <rFont val="Arial"/>
        <family val="2"/>
        <scheme val="minor"/>
      </rPr>
      <t xml:space="preserve">
https://sustainable.org.nz/media/b5nmgdvz/sbn_docket_sustainable-procurement-essential-questions.pdf</t>
    </r>
  </si>
  <si>
    <r>
      <rPr>
        <sz val="12"/>
        <color theme="4"/>
        <rFont val="Arial"/>
        <family val="2"/>
        <scheme val="minor"/>
      </rPr>
      <t>Supplier Checklist</t>
    </r>
    <r>
      <rPr>
        <u/>
        <sz val="12"/>
        <color rgb="FF0563C1"/>
        <rFont val="Arial"/>
        <family val="2"/>
        <scheme val="minor"/>
      </rPr>
      <t xml:space="preserve">
https://sustainable.org.nz/media/tmlbeg12/sbn_docket_q-a-supplier-checklist.pdf</t>
    </r>
  </si>
  <si>
    <r>
      <rPr>
        <sz val="12"/>
        <color theme="4"/>
        <rFont val="Arial"/>
        <family val="2"/>
        <scheme val="minor"/>
      </rPr>
      <t>Parental Leave Policy NZ</t>
    </r>
    <r>
      <rPr>
        <u/>
        <sz val="12"/>
        <color rgb="FF0563C1"/>
        <rFont val="Arial"/>
        <family val="2"/>
        <scheme val="minor"/>
      </rPr>
      <t xml:space="preserve">
https://www.business.govt.nz/hiring-and-managing/handling-holidays-and-leave/parental-leave/</t>
    </r>
  </si>
  <si>
    <t>Before completing the questions within the ‘Measuring diversity’ outcome, we highly recommend conducting a diversity and inclusion survey to allow employees to self-identify.
To answer questions in this sections, please report the percentage obtained in the survey. If the survey participation rate is lower than 30%, please select "We currently do not track this metric"</t>
  </si>
  <si>
    <r>
      <rPr>
        <sz val="12"/>
        <color theme="4"/>
        <rFont val="Arial"/>
        <family val="2"/>
        <scheme val="minor"/>
      </rPr>
      <t>Be.Lab Accessible Design</t>
    </r>
    <r>
      <rPr>
        <u/>
        <sz val="12"/>
        <color rgb="FF0563C1"/>
        <rFont val="Arial"/>
        <family val="2"/>
        <scheme val="minor"/>
      </rPr>
      <t xml:space="preserve"> https://www.belab.co.nz/items/universal-design-and-accessible-design</t>
    </r>
  </si>
  <si>
    <r>
      <rPr>
        <sz val="12"/>
        <color theme="4"/>
        <rFont val="Arial"/>
        <family val="2"/>
        <scheme val="minor"/>
      </rPr>
      <t>Digital equity resources:</t>
    </r>
    <r>
      <rPr>
        <u/>
        <sz val="12"/>
        <color rgb="FF0563C1"/>
        <rFont val="Arial"/>
        <family val="2"/>
        <scheme val="minor"/>
      </rPr>
      <t xml:space="preserve"> https://intopia.digital/resources/</t>
    </r>
  </si>
  <si>
    <r>
      <rPr>
        <sz val="12"/>
        <color theme="4"/>
        <rFont val="Arial"/>
        <family val="2"/>
        <scheme val="minor"/>
      </rPr>
      <t>Wellbeing in the Workplace</t>
    </r>
    <r>
      <rPr>
        <u/>
        <sz val="12"/>
        <color rgb="FF0563C1"/>
        <rFont val="Arial"/>
        <family val="2"/>
        <scheme val="minor"/>
      </rPr>
      <t xml:space="preserve">
https://sustainable.org.nz/media/y4bhczez/sbn_wellbeing-in-the-workplace_resource-sheet.pdf</t>
    </r>
  </si>
  <si>
    <r>
      <rPr>
        <sz val="12"/>
        <color theme="4"/>
        <rFont val="Arial"/>
        <family val="2"/>
        <scheme val="minor"/>
      </rPr>
      <t>Create an online security policy for your business</t>
    </r>
    <r>
      <rPr>
        <u/>
        <sz val="12"/>
        <color rgb="FF0563C1"/>
        <rFont val="Arial"/>
        <family val="2"/>
        <scheme val="minor"/>
      </rPr>
      <t xml:space="preserve">
https://www.ownyouronline.govt.nz/business/get-protected/guides/create-an-online-security-policy-for-your-business/</t>
    </r>
  </si>
  <si>
    <t>Do you have a policy and programme in place to achieve net zero carbon? Including monitoring plan with specific milestones.</t>
  </si>
  <si>
    <t>Yes - Scopes 1 &amp; 2</t>
  </si>
  <si>
    <r>
      <rPr>
        <sz val="11"/>
        <color theme="4"/>
        <rFont val="Arial"/>
        <family val="2"/>
        <scheme val="minor"/>
      </rPr>
      <t>ESG_VC resource - Offset emissions you can’t reduce</t>
    </r>
    <r>
      <rPr>
        <u/>
        <sz val="11"/>
        <color rgb="FF0563C1"/>
        <rFont val="Arial"/>
        <family val="2"/>
        <scheme val="minor"/>
      </rPr>
      <t>: https://esg-vc.notion.site/5-Offset-remove-emissions-you-can-t-reduce-203e6694158d43f482e4b345011ee7d0</t>
    </r>
  </si>
  <si>
    <r>
      <rPr>
        <sz val="12"/>
        <color theme="1"/>
        <rFont val="Arial"/>
        <family val="2"/>
        <scheme val="minor"/>
      </rPr>
      <t>Sustainable transport can include but is not limited to; bike to work schemes, electric vehicle schemes, use of public transport.</t>
    </r>
    <r>
      <rPr>
        <sz val="12"/>
        <color theme="4"/>
        <rFont val="Arial"/>
        <family val="2"/>
        <scheme val="minor"/>
      </rPr>
      <t xml:space="preserve"> 
Sustainable Transport Resource Sheet</t>
    </r>
    <r>
      <rPr>
        <u/>
        <sz val="12"/>
        <color rgb="FF0563C1"/>
        <rFont val="Arial"/>
        <family val="2"/>
        <scheme val="minor"/>
      </rPr>
      <t xml:space="preserve">
https://sustainable.org.nz/media/mj1hlf4j/sbn_sustainable-transport_resource-sheet.pdf</t>
    </r>
  </si>
  <si>
    <t>Hard to recycle waste includes but is not limited to; hazardous materials, glass, textiles, furniture, electronics.</t>
  </si>
  <si>
    <t>This metric is seeking to understand the proportion of companies that you work with that primarily operate in your local area, as opposed to national or international businesses with a local office</t>
  </si>
  <si>
    <r>
      <rPr>
        <sz val="12"/>
        <color theme="1"/>
        <rFont val="Arial"/>
        <family val="2"/>
        <scheme val="minor"/>
      </rPr>
      <t>The primary carer of a child is the parent that spends the most time with the child and meets most of their needs (e.g., feeding, dressing, bathing) during the parental leave period</t>
    </r>
    <r>
      <rPr>
        <u/>
        <sz val="12"/>
        <color rgb="FF0563C1"/>
        <rFont val="Arial"/>
        <family val="2"/>
        <scheme val="minor"/>
      </rPr>
      <t xml:space="preserve">
</t>
    </r>
    <r>
      <rPr>
        <sz val="12"/>
        <color theme="4"/>
        <rFont val="Arial"/>
        <family val="2"/>
        <scheme val="minor"/>
      </rPr>
      <t>ESG_VC resource - Parental leave in start-ups:</t>
    </r>
    <r>
      <rPr>
        <u/>
        <sz val="12"/>
        <color rgb="FF0563C1"/>
        <rFont val="Arial"/>
        <family val="2"/>
        <scheme val="minor"/>
      </rPr>
      <t xml:space="preserve"> https://esg-vc.notion.site/Parental-Leave-in-Start-Ups-5cfd45337b3a4930a743109c08b7eaff</t>
    </r>
  </si>
  <si>
    <t>The secondary carer of a child is the spouse or de-facto partner of the primary carer during the parental leave period</t>
  </si>
  <si>
    <r>
      <rPr>
        <sz val="12"/>
        <color theme="4"/>
        <rFont val="Arial"/>
        <family val="2"/>
        <scheme val="minor"/>
      </rPr>
      <t xml:space="preserve">Types of Directors: </t>
    </r>
    <r>
      <rPr>
        <u/>
        <sz val="12"/>
        <color rgb="FF0563C1"/>
        <rFont val="Arial"/>
        <family val="2"/>
        <scheme val="minor"/>
      </rPr>
      <t>https://www.iod.org.nz/resources-and-insights/starting-a-board/types-of-directors/#</t>
    </r>
  </si>
  <si>
    <r>
      <rPr>
        <sz val="12"/>
        <color theme="1"/>
        <rFont val="Arial"/>
        <family val="2"/>
        <scheme val="minor"/>
      </rPr>
      <t xml:space="preserve">Regular' can be considered as 50% of board meetings
</t>
    </r>
    <r>
      <rPr>
        <u/>
        <sz val="12"/>
        <color rgb="FF0563C1"/>
        <rFont val="Arial"/>
        <family val="2"/>
        <scheme val="minor"/>
      </rPr>
      <t xml:space="preserve">
</t>
    </r>
    <r>
      <rPr>
        <sz val="12"/>
        <color theme="4"/>
        <rFont val="Arial"/>
        <family val="2"/>
        <scheme val="minor"/>
      </rPr>
      <t>ESG_VC resource - Board meetings</t>
    </r>
    <r>
      <rPr>
        <u/>
        <sz val="12"/>
        <color rgb="FF0563C1"/>
        <rFont val="Arial"/>
        <family val="2"/>
        <scheme val="minor"/>
      </rPr>
      <t>: https://esg-vc.notion.site/Board-Meetings-6ff7294269fd49489a2a6bb626c693e0</t>
    </r>
  </si>
  <si>
    <r>
      <rPr>
        <sz val="11"/>
        <color theme="4"/>
        <rFont val="Arial"/>
        <family val="2"/>
        <scheme val="minor"/>
      </rPr>
      <t>Living Wage NZ</t>
    </r>
    <r>
      <rPr>
        <u/>
        <sz val="11"/>
        <color rgb="FF0563C1"/>
        <rFont val="Arial"/>
        <family val="2"/>
        <scheme val="minor"/>
      </rPr>
      <t>: https://www.livingwage.org.nz/</t>
    </r>
  </si>
  <si>
    <t>How much have you donated to community projects in the last year? ($ terms)</t>
  </si>
  <si>
    <r>
      <rPr>
        <sz val="12"/>
        <color theme="4"/>
        <rFont val="Arial"/>
        <family val="2"/>
        <scheme val="minor"/>
      </rPr>
      <t xml:space="preserve">Business.govt.nz Workplace Policy Builder: </t>
    </r>
    <r>
      <rPr>
        <u/>
        <sz val="12"/>
        <color rgb="FF0563C1"/>
        <rFont val="Arial"/>
        <family val="2"/>
        <scheme val="minor"/>
      </rPr>
      <t>https://wpb.business.govt.nz/workplacepolicybuilder/startscreen/?gad_source=1&amp;gclid=Cj0KCQjwncWvBhD_ARIsAEb2HW8fSOwb5BgYYbGwzEoQXnnFtrnO0VIsQbBLtiD6k7MHo7C-sjW_ec8aAq4VEALw_wcB</t>
    </r>
  </si>
  <si>
    <r>
      <rPr>
        <sz val="12"/>
        <color theme="4"/>
        <rFont val="Arial"/>
        <family val="2"/>
        <scheme val="minor"/>
      </rPr>
      <t>NZ Ethnic Profile:</t>
    </r>
    <r>
      <rPr>
        <u/>
        <sz val="12"/>
        <color rgb="FF0563C1"/>
        <rFont val="Arial"/>
        <family val="2"/>
        <scheme val="minor"/>
      </rPr>
      <t xml:space="preserve"> https://www.ehinz.ac.nz/indicators/population-vulnerability/ethnic-profile</t>
    </r>
  </si>
  <si>
    <t>Do you offer staff codes of conduct and relevant training to support the responsible development and use of code / AI systems?</t>
  </si>
  <si>
    <r>
      <rPr>
        <sz val="12"/>
        <color theme="4"/>
        <rFont val="Arial"/>
        <family val="2"/>
        <scheme val="minor"/>
      </rPr>
      <t>CERT NZ:</t>
    </r>
    <r>
      <rPr>
        <u/>
        <sz val="12"/>
        <color rgb="FF0563C1"/>
        <rFont val="Arial"/>
        <family val="2"/>
        <scheme val="minor"/>
      </rPr>
      <t xml:space="preserve"> https://www.cert.govt.nz/</t>
    </r>
  </si>
  <si>
    <t>No</t>
  </si>
  <si>
    <t>No - but plan to in the next 12 months</t>
  </si>
  <si>
    <t>Yes</t>
  </si>
  <si>
    <t xml:space="preserve">What SDG does this impact indicator align with, if any? </t>
  </si>
  <si>
    <t>Summary of your organisation's wider ESG impact</t>
  </si>
  <si>
    <t>Impact Information (optional)</t>
  </si>
  <si>
    <t xml:space="preserve">Metric / Indicator </t>
  </si>
  <si>
    <t>Notes</t>
  </si>
  <si>
    <t>Measurement Result</t>
  </si>
  <si>
    <r>
      <rPr>
        <b/>
        <sz val="11"/>
        <color theme="5"/>
        <rFont val="Arial"/>
        <family val="2"/>
        <scheme val="minor"/>
      </rPr>
      <t>Instructions:</t>
    </r>
    <r>
      <rPr>
        <sz val="11"/>
        <rFont val="Arial"/>
        <family val="2"/>
        <scheme val="minor"/>
      </rPr>
      <t xml:space="preserve"> Please feel free to provide a general summary of your organisation's wider ESG impact and actions. If there are specific metrics or indicators you use to track progress you can include them in the table below. 
There is also a column to link your specific metric/indicator to the Sustainable Development Goals (SDGs; see screenshot below) this is an optional step should you feel it is relevant to your company. See further information here: </t>
    </r>
    <r>
      <rPr>
        <u/>
        <sz val="11"/>
        <color rgb="FF0563C1"/>
        <rFont val="Arial"/>
        <family val="2"/>
        <scheme val="minor"/>
      </rPr>
      <t xml:space="preserve">https://sdgs.un.org/goals </t>
    </r>
  </si>
  <si>
    <t xml:space="preserve">Please input your responses to the Questions in this column. The assessment tool consists of 29 Questions requiring a Yes/No answer, 23 questions requiring a numerical answer and 1 question (VC2) providing an opportunity to submit a target date. The cells in column F are validated as such. </t>
  </si>
  <si>
    <t>Impact Information</t>
  </si>
  <si>
    <t>The primary result of your submission using the ESG_VC Measurement Framework is a numerical score for each E, S and G pillar derived from the answers to your submission in column F. 
Any answer involving 'Yes' or submitting a numerical score provides 2 points, an answer of "No - but plan to in the next 12 months" or "We plan to report this metric in the next 12 months" provides 1 point and an answer of "No" provides 0 points. Reporting scope 1 emissions against VC1a is worth two points, while reporting emissions for VC1b and VC1c are worth an additional one point each.
The maximum score that can be achieved by your company is dependent on which Questions your company exclude from your submission. i.e. if your company deems a Question 'Not relevant', the total score possible will reduce accordingly.
The star system shown on tab 'Company Dashboard' depicts the score of your company based on your submission. The star grading boundaries are as follows: 1 star: 20%, 2 stars: 40%, 3 stars: 60% and 4 stars: 80%.</t>
  </si>
  <si>
    <t xml:space="preserve">As an addition to the ESG VC Framework, NZ VCs have added an 'Impact Information' worksheet. This section is to acknowledge that many companies are not only making ESG progress within their organisations but also that their organisation's purpose and actions are impact-related and making a positive difference across E, S and/or G. This section is not scored within the Company Dashboard but is also recognised as a commitment to better ESG outcomes. </t>
  </si>
  <si>
    <t>In order to keep an ongoing record of your company's ESG progress, NZ VCs have set up a 'Past Results' worksheet. 
Each time you complete the survey, make a copy of both the 'ESG_VC Framework' and the 'Company Dashboard' Worksheets and move these to the end of the workbook. Edit the worksheet names to include the reporting year i.e. 'ESG_VC Framework YYYY' and 'Company Dashboard YYYY'.
Using the 'Company Dashboard YYYY' worksheet, link the Actual Score and Max Score for each ESG factor into the 'Past Results' worksheet under the respective reporting year. The % score should automatically calculate. Then with your team, review the initiatives in the ESG VC Assessment that you said you would action over the next 12 months. Prioritise the top 3 actions that your company is focused on achieving and input these into the 'Past Results' worksheet in the Priority initiatives section. You can find an example survey response and dashboard at the end of this workbook.
The 'Past Results' worksheet now serves as a ongoing record of your overall progress on ESG actual scores, the max scores available (i.e. the number of questions you report on / are relevant to your company) and the key initiatives you intended to progress each year.</t>
  </si>
  <si>
    <t>Please indicate the sector that best fits your company</t>
  </si>
  <si>
    <r>
      <rPr>
        <sz val="12"/>
        <color theme="4"/>
        <rFont val="Arial"/>
        <family val="2"/>
        <scheme val="minor"/>
      </rPr>
      <t>Calculate and reduce your carbon emissions resource sheet including free emission calculator designed for SMBs in NZ</t>
    </r>
    <r>
      <rPr>
        <u/>
        <sz val="12"/>
        <color rgb="FF0563C1"/>
        <rFont val="Arial"/>
        <family val="2"/>
        <scheme val="minor"/>
      </rPr>
      <t xml:space="preserve">
https://sustainable.org.nz/media/hdhjlujl/sbn_calculate-and-reduce-your-carbon-emissions_resource-sheet.pdf</t>
    </r>
  </si>
  <si>
    <t>What percentage of your suppliers have you conducted modern slavery due diligence on?</t>
  </si>
  <si>
    <t>Measure the percentage of our suppliers that we have conducted modern slavery due diligence on</t>
  </si>
  <si>
    <t>For due delicencing your suppliers, consider requesting them to share their Modern Slavery Statement</t>
  </si>
  <si>
    <t>Put a return to work initiative or support in place</t>
  </si>
  <si>
    <t>Offer an internship, apprenticeship or trainee programme</t>
  </si>
  <si>
    <t>Do you provide paid time off for employees to complete volunteering or community engagement activities?</t>
  </si>
  <si>
    <r>
      <rPr>
        <sz val="12"/>
        <color theme="4"/>
        <rFont val="Arial"/>
        <family val="2"/>
        <scheme val="minor"/>
      </rPr>
      <t>NZ gender pay gap resource:</t>
    </r>
    <r>
      <rPr>
        <u/>
        <sz val="12"/>
        <color rgb="FF0563C1"/>
        <rFont val="Arial"/>
        <family val="2"/>
        <scheme val="minor"/>
      </rPr>
      <t xml:space="preserve"> https://www.employment.govt.nz/hours-and-wages/pay/pay-equity/gender-pay-gap/</t>
    </r>
  </si>
  <si>
    <t>Do you have processes and procedures to ensure compliance with data regulation (e.g., GDPR) and prevent/ monitor unintended uses of data?</t>
  </si>
  <si>
    <r>
      <rPr>
        <sz val="12"/>
        <color theme="4"/>
        <rFont val="Arial"/>
        <family val="2"/>
      </rPr>
      <t>Crayon - NZ Parental Leave Register</t>
    </r>
    <r>
      <rPr>
        <u/>
        <sz val="12"/>
        <color rgb="FF0563C1"/>
        <rFont val="Arial"/>
        <family val="2"/>
        <scheme val="minor"/>
      </rPr>
      <t xml:space="preserve">
https://www.gocrayon.com/register</t>
    </r>
  </si>
  <si>
    <r>
      <rPr>
        <sz val="12"/>
        <rFont val="Arial"/>
        <family val="2"/>
        <scheme val="minor"/>
      </rPr>
      <t xml:space="preserve">Examples of external certifications include Carbon Trust Standard and Planet Mark
</t>
    </r>
    <r>
      <rPr>
        <u/>
        <sz val="12"/>
        <color rgb="FF0563C1"/>
        <rFont val="Arial"/>
        <family val="2"/>
        <scheme val="minor"/>
      </rPr>
      <t xml:space="preserve">
</t>
    </r>
    <r>
      <rPr>
        <sz val="12"/>
        <color theme="4"/>
        <rFont val="Arial"/>
        <family val="2"/>
        <scheme val="minor"/>
      </rPr>
      <t xml:space="preserve">ESG_VC resource - Commit to setting a net-zero target: </t>
    </r>
    <r>
      <rPr>
        <u/>
        <sz val="12"/>
        <color rgb="FF0563C1"/>
        <rFont val="Arial"/>
        <family val="2"/>
        <scheme val="minor"/>
      </rPr>
      <t>https://esg-vc.notion.site/2-Commit-to-setting-a-net-zero-target-28994f4862fb4ee481583e43fba99842</t>
    </r>
  </si>
  <si>
    <t>Please enter your emissions for year ending March</t>
  </si>
  <si>
    <t>https://esg-vc.notion.site/Welcome-to-ESG_VC-595640f56f5d4a2099a6fb38cb8bd8b8</t>
  </si>
  <si>
    <r>
      <t xml:space="preserve">The ESG_VC Measurement Framework is a resource consisting of </t>
    </r>
    <r>
      <rPr>
        <b/>
        <sz val="11"/>
        <color theme="1"/>
        <rFont val="Arial"/>
        <family val="2"/>
        <scheme val="minor"/>
      </rPr>
      <t>53 Questions across three themes of ESG</t>
    </r>
    <r>
      <rPr>
        <sz val="11"/>
        <color theme="1"/>
        <rFont val="Arial"/>
        <family val="2"/>
        <scheme val="minor"/>
      </rPr>
      <t xml:space="preserve">, which has been developed in partnership with VCs and start-ups. It is designed to provide individual companies with an initial benchmark of their ESG performance, helping them begin and advance their ESG journey.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</si>
</sst>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00"/>
    <numFmt numFmtId="165" formatCode="0.0%"/>
    <numFmt numFmtId="166" formatCode="0.0"/>
    <numFmt numFmtId="167" formatCode="&quot;£&quot;#,##0"/>
  </numFmts>
  <fonts count="46" x14ac:knownFonts="1">
    <font>
      <sz val="11"/>
      <color theme="1"/>
      <name val="Arial"/>
      <family val="2"/>
      <scheme val="minor"/>
    </font>
    <font>
      <u/>
      <sz val="11"/>
      <color rgb="FF0563C1"/>
      <name val="Arial"/>
      <family val="2"/>
      <scheme val="minor"/>
    </font>
    <font>
      <sz val="11"/>
      <color theme="1"/>
      <name val="Calibri Light"/>
      <family val="2"/>
    </font>
    <font>
      <sz val="12"/>
      <color theme="1"/>
      <name val="Calibri Light"/>
      <family val="2"/>
    </font>
    <font>
      <b/>
      <sz val="11"/>
      <color theme="1"/>
      <name val="Arial"/>
      <family val="2"/>
      <scheme val="minor"/>
    </font>
    <font>
      <sz val="11"/>
      <name val="Arial"/>
      <family val="2"/>
      <scheme val="minor"/>
    </font>
    <font>
      <sz val="8"/>
      <name val="Arial"/>
      <family val="2"/>
      <scheme val="minor"/>
    </font>
    <font>
      <sz val="11"/>
      <color theme="1"/>
      <name val="Arial"/>
      <family val="2"/>
      <scheme val="minor"/>
    </font>
    <font>
      <sz val="11"/>
      <color theme="0"/>
      <name val="Arial"/>
      <family val="2"/>
      <scheme val="minor"/>
    </font>
    <font>
      <b/>
      <sz val="9"/>
      <color theme="1"/>
      <name val="Arial"/>
      <family val="2"/>
      <scheme val="minor"/>
    </font>
    <font>
      <sz val="10"/>
      <color theme="1"/>
      <name val="Arial"/>
      <family val="2"/>
      <scheme val="minor"/>
    </font>
    <font>
      <b/>
      <sz val="16"/>
      <color theme="1"/>
      <name val="Arial"/>
      <family val="2"/>
      <scheme val="minor"/>
    </font>
    <font>
      <b/>
      <sz val="11"/>
      <color theme="0"/>
      <name val="Arial"/>
      <family val="2"/>
      <scheme val="minor"/>
    </font>
    <font>
      <sz val="36"/>
      <color theme="0" tint="-0.499984740745262"/>
      <name val="Wingdings"/>
      <charset val="2"/>
    </font>
    <font>
      <sz val="36"/>
      <color theme="0" tint="-0.499984740745262"/>
      <name val="Wingdings 2"/>
      <family val="1"/>
      <charset val="2"/>
    </font>
    <font>
      <b/>
      <sz val="36"/>
      <color theme="0" tint="-0.499984740745262"/>
      <name val="Wingdings 2"/>
      <family val="1"/>
      <charset val="2"/>
    </font>
    <font>
      <b/>
      <sz val="36"/>
      <color theme="0" tint="-0.499984740745262"/>
      <name val="Wingdings"/>
      <charset val="2"/>
    </font>
    <font>
      <sz val="8"/>
      <color theme="0"/>
      <name val="Arial"/>
      <family val="2"/>
      <scheme val="minor"/>
    </font>
    <font>
      <sz val="10"/>
      <color rgb="FFFF0000"/>
      <name val="Arial"/>
      <family val="2"/>
      <scheme val="minor"/>
    </font>
    <font>
      <sz val="16"/>
      <color theme="1"/>
      <name val="Arial"/>
      <family val="2"/>
      <scheme val="minor"/>
    </font>
    <font>
      <u/>
      <sz val="11"/>
      <color theme="10"/>
      <name val="Arial"/>
      <family val="2"/>
      <scheme val="minor"/>
    </font>
    <font>
      <i/>
      <sz val="11"/>
      <color theme="1"/>
      <name val="Arial"/>
      <family val="2"/>
      <scheme val="minor"/>
    </font>
    <font>
      <b/>
      <sz val="28"/>
      <color theme="5"/>
      <name val="Arial"/>
      <family val="2"/>
      <scheme val="minor"/>
    </font>
    <font>
      <b/>
      <sz val="22"/>
      <color theme="0"/>
      <name val="Arial"/>
      <family val="2"/>
      <scheme val="minor"/>
    </font>
    <font>
      <b/>
      <sz val="14"/>
      <color theme="0"/>
      <name val="Arial"/>
      <family val="2"/>
      <scheme val="minor"/>
    </font>
    <font>
      <b/>
      <sz val="16"/>
      <color theme="0"/>
      <name val="Arial"/>
      <family val="2"/>
      <scheme val="minor"/>
    </font>
    <font>
      <sz val="12"/>
      <color theme="1"/>
      <name val="Arial"/>
      <family val="2"/>
      <scheme val="minor"/>
    </font>
    <font>
      <b/>
      <sz val="11"/>
      <name val="Arial"/>
      <family val="2"/>
      <scheme val="minor"/>
    </font>
    <font>
      <sz val="12"/>
      <name val="Arial"/>
      <family val="2"/>
      <scheme val="minor"/>
    </font>
    <font>
      <b/>
      <sz val="22"/>
      <color theme="1"/>
      <name val="Arial"/>
      <family val="2"/>
      <scheme val="minor"/>
    </font>
    <font>
      <b/>
      <sz val="20"/>
      <color theme="5"/>
      <name val="Arial"/>
      <family val="2"/>
      <scheme val="minor"/>
    </font>
    <font>
      <sz val="36"/>
      <color theme="5"/>
      <name val="Arial"/>
      <family val="2"/>
      <scheme val="minor"/>
    </font>
    <font>
      <b/>
      <sz val="24"/>
      <color theme="5"/>
      <name val="Arial"/>
      <family val="2"/>
      <scheme val="minor"/>
    </font>
    <font>
      <b/>
      <sz val="12"/>
      <color theme="0"/>
      <name val="Arial"/>
      <family val="2"/>
      <scheme val="minor"/>
    </font>
    <font>
      <u/>
      <sz val="12"/>
      <color rgb="FF0563C1"/>
      <name val="Arial"/>
      <family val="2"/>
      <scheme val="minor"/>
    </font>
    <font>
      <b/>
      <sz val="12"/>
      <color theme="1"/>
      <name val="Arial"/>
      <family val="2"/>
      <scheme val="minor"/>
    </font>
    <font>
      <sz val="12"/>
      <color theme="4"/>
      <name val="Arial"/>
      <family val="2"/>
      <scheme val="minor"/>
    </font>
    <font>
      <sz val="10"/>
      <name val="Arial"/>
      <family val="2"/>
      <scheme val="minor"/>
    </font>
    <font>
      <i/>
      <sz val="10"/>
      <color theme="4"/>
      <name val="Arial"/>
      <family val="2"/>
      <scheme val="minor"/>
    </font>
    <font>
      <u/>
      <sz val="12"/>
      <color rgb="FF0070C0"/>
      <name val="Arial"/>
      <family val="2"/>
      <scheme val="minor"/>
    </font>
    <font>
      <i/>
      <sz val="12"/>
      <color theme="1"/>
      <name val="Arial"/>
      <family val="2"/>
      <scheme val="minor"/>
    </font>
    <font>
      <sz val="12"/>
      <color rgb="FF0563C1"/>
      <name val="Arial"/>
      <family val="2"/>
      <scheme val="minor"/>
    </font>
    <font>
      <b/>
      <sz val="12"/>
      <name val="Arial"/>
      <family val="2"/>
      <scheme val="minor"/>
    </font>
    <font>
      <sz val="11"/>
      <color theme="4"/>
      <name val="Arial"/>
      <family val="2"/>
      <scheme val="minor"/>
    </font>
    <font>
      <b/>
      <sz val="11"/>
      <color theme="5"/>
      <name val="Arial"/>
      <family val="2"/>
      <scheme val="minor"/>
    </font>
    <font>
      <sz val="12"/>
      <color theme="4"/>
      <name val="Arial"/>
      <family val="2"/>
    </font>
  </fonts>
  <fills count="20">
    <fill>
      <patternFill patternType="none"/>
    </fill>
    <fill>
      <patternFill patternType="gray125"/>
    </fill>
    <fill>
      <patternFill patternType="solid">
        <fgColor theme="5" tint="0.39997558519241921"/>
        <bgColor indexed="64"/>
      </patternFill>
    </fill>
    <fill>
      <patternFill patternType="solid">
        <fgColor theme="5"/>
        <bgColor indexed="64"/>
      </patternFill>
    </fill>
    <fill>
      <gradientFill type="path" left="0.5" right="0.5" top="0.5" bottom="0.5">
        <stop position="0">
          <color theme="0"/>
        </stop>
        <stop position="1">
          <color theme="0"/>
        </stop>
      </gradient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rgb="FFFFFFFF"/>
        <bgColor indexed="64"/>
      </patternFill>
    </fill>
    <fill>
      <patternFill patternType="solid">
        <fgColor rgb="FFD3E8F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3D094"/>
        <bgColor indexed="64"/>
      </patternFill>
    </fill>
    <fill>
      <patternFill patternType="solid">
        <fgColor rgb="FFF3A08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top style="thin">
        <color rgb="FF69B291"/>
      </top>
      <bottom/>
      <diagonal/>
    </border>
    <border>
      <left/>
      <right/>
      <top/>
      <bottom style="thin">
        <color rgb="FF69B291"/>
      </bottom>
      <diagonal/>
    </border>
    <border>
      <left style="thin">
        <color auto="1"/>
      </left>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style="thin">
        <color theme="0"/>
      </left>
      <right style="thin">
        <color theme="0"/>
      </right>
      <top/>
      <bottom/>
      <diagonal/>
    </border>
    <border>
      <left/>
      <right/>
      <top/>
      <bottom style="thin">
        <color theme="4"/>
      </bottom>
      <diagonal/>
    </border>
    <border>
      <left/>
      <right/>
      <top style="dotted">
        <color theme="4"/>
      </top>
      <bottom style="dotted">
        <color theme="4"/>
      </bottom>
      <diagonal/>
    </border>
    <border>
      <left/>
      <right/>
      <top style="dotted">
        <color theme="4"/>
      </top>
      <bottom/>
      <diagonal/>
    </border>
    <border>
      <left/>
      <right/>
      <top/>
      <bottom style="dotted">
        <color theme="4"/>
      </bottom>
      <diagonal/>
    </border>
    <border>
      <left style="thin">
        <color theme="0"/>
      </left>
      <right/>
      <top/>
      <bottom style="dotted">
        <color theme="0"/>
      </bottom>
      <diagonal/>
    </border>
    <border>
      <left/>
      <right/>
      <top style="thin">
        <color theme="4"/>
      </top>
      <bottom style="dotted">
        <color theme="4"/>
      </bottom>
      <diagonal/>
    </border>
    <border>
      <left/>
      <right/>
      <top style="dotted">
        <color theme="4"/>
      </top>
      <bottom style="thin">
        <color theme="4"/>
      </bottom>
      <diagonal/>
    </border>
    <border>
      <left/>
      <right/>
      <top style="thin">
        <color theme="4"/>
      </top>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dotted">
        <color indexed="64"/>
      </top>
      <bottom style="thin">
        <color indexed="64"/>
      </bottom>
      <diagonal/>
    </border>
    <border>
      <left style="thin">
        <color auto="1"/>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auto="1"/>
      </left>
      <right/>
      <top style="dotted">
        <color indexed="64"/>
      </top>
      <bottom style="dotted">
        <color indexed="64"/>
      </bottom>
      <diagonal/>
    </border>
    <border>
      <left/>
      <right/>
      <top style="thin">
        <color theme="4"/>
      </top>
      <bottom style="thin">
        <color rgb="FFFF0000"/>
      </bottom>
      <diagonal/>
    </border>
  </borders>
  <cellStyleXfs count="3">
    <xf numFmtId="0" fontId="0" fillId="0" borderId="0"/>
    <xf numFmtId="0" fontId="1" fillId="0" borderId="0" applyNumberFormat="0" applyFill="0" applyBorder="0" applyAlignment="0" applyProtection="0"/>
    <xf numFmtId="9" fontId="7" fillId="0" borderId="0" applyFont="0" applyFill="0" applyBorder="0" applyAlignment="0" applyProtection="0"/>
  </cellStyleXfs>
  <cellXfs count="382">
    <xf numFmtId="0" fontId="0" fillId="0" borderId="0" xfId="0"/>
    <xf numFmtId="0" fontId="2" fillId="0" borderId="0" xfId="0" applyFont="1"/>
    <xf numFmtId="0" fontId="3" fillId="0" borderId="0" xfId="0" applyFont="1" applyAlignment="1">
      <alignment vertical="center"/>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1" fontId="0" fillId="0" borderId="0" xfId="0" applyNumberFormat="1" applyAlignment="1">
      <alignment horizontal="center"/>
    </xf>
    <xf numFmtId="0" fontId="4" fillId="0" borderId="0" xfId="0" applyFont="1"/>
    <xf numFmtId="0" fontId="10" fillId="0" borderId="0" xfId="0" applyFont="1" applyAlignment="1">
      <alignment wrapText="1"/>
    </xf>
    <xf numFmtId="0" fontId="0" fillId="0" borderId="1" xfId="0" applyBorder="1"/>
    <xf numFmtId="0" fontId="1" fillId="0" borderId="0" xfId="1"/>
    <xf numFmtId="9" fontId="8" fillId="0" borderId="0" xfId="2" applyFont="1" applyAlignment="1">
      <alignment horizontal="center"/>
    </xf>
    <xf numFmtId="0" fontId="5" fillId="0" borderId="0" xfId="0" applyFont="1"/>
    <xf numFmtId="0" fontId="4" fillId="0" borderId="1" xfId="0" applyFont="1" applyBorder="1" applyAlignment="1">
      <alignment horizontal="center"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9" fontId="5" fillId="0" borderId="0" xfId="2" applyFont="1"/>
    <xf numFmtId="0" fontId="0" fillId="0" borderId="17" xfId="0" applyBorder="1" applyAlignment="1">
      <alignment horizontal="center"/>
    </xf>
    <xf numFmtId="0" fontId="0" fillId="0" borderId="18" xfId="0" applyBorder="1" applyAlignment="1">
      <alignment horizontal="center"/>
    </xf>
    <xf numFmtId="9" fontId="0" fillId="0" borderId="17" xfId="0" applyNumberFormat="1" applyBorder="1" applyAlignment="1">
      <alignment horizontal="center"/>
    </xf>
    <xf numFmtId="9" fontId="0" fillId="0" borderId="18" xfId="0" applyNumberFormat="1" applyBorder="1" applyAlignment="1">
      <alignment horizontal="center"/>
    </xf>
    <xf numFmtId="9" fontId="8" fillId="0" borderId="0" xfId="0" applyNumberFormat="1" applyFont="1" applyAlignment="1">
      <alignment horizontal="center"/>
    </xf>
    <xf numFmtId="0" fontId="12" fillId="0" borderId="0" xfId="0"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166" fontId="0" fillId="0" borderId="1" xfId="0" applyNumberFormat="1" applyBorder="1" applyAlignment="1">
      <alignment horizontal="center" vertical="center"/>
    </xf>
    <xf numFmtId="166" fontId="4" fillId="0" borderId="3"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17" fillId="0" borderId="0" xfId="0" applyFont="1" applyAlignment="1">
      <alignment horizontal="left" vertical="center" wrapText="1"/>
    </xf>
    <xf numFmtId="0" fontId="0" fillId="0" borderId="22" xfId="0" applyBorder="1"/>
    <xf numFmtId="0" fontId="0" fillId="0" borderId="0" xfId="0" applyAlignment="1">
      <alignment vertical="center"/>
    </xf>
    <xf numFmtId="0" fontId="10" fillId="0" borderId="9" xfId="0" applyFont="1" applyBorder="1" applyAlignment="1">
      <alignment horizontal="center" vertical="center" wrapText="1"/>
    </xf>
    <xf numFmtId="0" fontId="10" fillId="0" borderId="1" xfId="0" applyFont="1" applyBorder="1" applyAlignment="1">
      <alignment wrapText="1"/>
    </xf>
    <xf numFmtId="0" fontId="18" fillId="0" borderId="1" xfId="0" applyFont="1" applyBorder="1" applyAlignment="1">
      <alignment wrapText="1"/>
    </xf>
    <xf numFmtId="0" fontId="4" fillId="0" borderId="0" xfId="0" applyFont="1" applyAlignment="1">
      <alignment horizontal="center" vertical="center"/>
    </xf>
    <xf numFmtId="0" fontId="0" fillId="0" borderId="17" xfId="0" quotePrefix="1" applyBorder="1" applyAlignment="1">
      <alignment horizontal="center"/>
    </xf>
    <xf numFmtId="0" fontId="19" fillId="0" borderId="22" xfId="0" applyFont="1" applyBorder="1"/>
    <xf numFmtId="0" fontId="19" fillId="0" borderId="0" xfId="0" applyFont="1"/>
    <xf numFmtId="0" fontId="0" fillId="0" borderId="0" xfId="0" applyAlignment="1">
      <alignment horizontal="center" vertical="center"/>
    </xf>
    <xf numFmtId="0" fontId="10" fillId="0" borderId="22" xfId="0" applyFont="1" applyBorder="1"/>
    <xf numFmtId="0" fontId="10" fillId="0" borderId="0" xfId="0" applyFont="1"/>
    <xf numFmtId="0" fontId="7" fillId="0" borderId="23" xfId="0" applyFont="1" applyBorder="1" applyProtection="1">
      <protection hidden="1"/>
    </xf>
    <xf numFmtId="0" fontId="4" fillId="7" borderId="0" xfId="0" applyFont="1" applyFill="1" applyProtection="1">
      <protection hidden="1"/>
    </xf>
    <xf numFmtId="0" fontId="7" fillId="7" borderId="0" xfId="0" applyFont="1" applyFill="1" applyProtection="1">
      <protection hidden="1"/>
    </xf>
    <xf numFmtId="0" fontId="0" fillId="7" borderId="0" xfId="0" applyFill="1" applyAlignment="1" applyProtection="1">
      <alignment horizontal="left" vertical="top" wrapText="1"/>
      <protection hidden="1"/>
    </xf>
    <xf numFmtId="0" fontId="21" fillId="7" borderId="0" xfId="0" applyFont="1" applyFill="1" applyAlignment="1" applyProtection="1">
      <alignment horizontal="left" vertical="top" wrapText="1"/>
      <protection hidden="1"/>
    </xf>
    <xf numFmtId="0" fontId="0" fillId="0" borderId="24" xfId="0" applyBorder="1" applyAlignment="1">
      <alignment horizontal="left" wrapText="1"/>
    </xf>
    <xf numFmtId="0" fontId="4" fillId="2" borderId="2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2" fillId="3" borderId="0" xfId="0" applyFont="1" applyFill="1" applyAlignment="1">
      <alignment horizontal="left" vertical="center" wrapText="1"/>
    </xf>
    <xf numFmtId="0" fontId="12" fillId="3" borderId="25"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4" xfId="0" applyFont="1" applyFill="1" applyBorder="1" applyAlignment="1">
      <alignment horizontal="center" vertical="center" wrapText="1"/>
    </xf>
    <xf numFmtId="0" fontId="25" fillId="3" borderId="13" xfId="0" applyFont="1" applyFill="1" applyBorder="1" applyAlignment="1">
      <alignment vertical="center" wrapText="1"/>
    </xf>
    <xf numFmtId="0" fontId="0" fillId="3" borderId="0" xfId="0" applyFill="1"/>
    <xf numFmtId="0" fontId="4" fillId="3" borderId="0" xfId="0" applyFont="1" applyFill="1"/>
    <xf numFmtId="0" fontId="12" fillId="3" borderId="0" xfId="0" applyFont="1" applyFill="1"/>
    <xf numFmtId="0" fontId="12" fillId="3" borderId="1" xfId="0" applyFont="1" applyFill="1" applyBorder="1" applyAlignment="1">
      <alignment horizontal="center" vertical="center"/>
    </xf>
    <xf numFmtId="0" fontId="25" fillId="3" borderId="1" xfId="0" applyFont="1" applyFill="1" applyBorder="1" applyAlignment="1">
      <alignment horizontal="center" vertical="center"/>
    </xf>
    <xf numFmtId="166" fontId="25" fillId="3" borderId="1" xfId="0" applyNumberFormat="1" applyFont="1" applyFill="1" applyBorder="1" applyAlignment="1">
      <alignment horizontal="center" vertical="center"/>
    </xf>
    <xf numFmtId="0" fontId="4" fillId="8" borderId="17" xfId="0" applyFont="1" applyFill="1" applyBorder="1" applyAlignment="1">
      <alignment horizontal="center"/>
    </xf>
    <xf numFmtId="0" fontId="4" fillId="8" borderId="18" xfId="0" applyFont="1" applyFill="1" applyBorder="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12" fillId="8" borderId="0" xfId="0" applyFont="1" applyFill="1"/>
    <xf numFmtId="0" fontId="26" fillId="9" borderId="1" xfId="0" applyFont="1" applyFill="1" applyBorder="1" applyAlignment="1" applyProtection="1">
      <alignment horizontal="center" vertical="center"/>
      <protection hidden="1"/>
    </xf>
    <xf numFmtId="0" fontId="26" fillId="10" borderId="1" xfId="0" applyFont="1" applyFill="1" applyBorder="1" applyAlignment="1" applyProtection="1">
      <alignment horizontal="center" vertical="center"/>
      <protection hidden="1"/>
    </xf>
    <xf numFmtId="0" fontId="5" fillId="15" borderId="1" xfId="0" applyFont="1" applyFill="1" applyBorder="1" applyAlignment="1">
      <alignment horizontal="center" vertical="center" wrapText="1"/>
    </xf>
    <xf numFmtId="0" fontId="24" fillId="8" borderId="0" xfId="0" applyFont="1" applyFill="1" applyAlignment="1">
      <alignment horizontal="center" vertical="center" wrapText="1"/>
    </xf>
    <xf numFmtId="1" fontId="24" fillId="8" borderId="8" xfId="0" applyNumberFormat="1" applyFont="1" applyFill="1" applyBorder="1" applyAlignment="1">
      <alignment horizontal="center" vertical="center" wrapText="1"/>
    </xf>
    <xf numFmtId="0" fontId="24" fillId="8" borderId="7" xfId="0" applyFont="1" applyFill="1" applyBorder="1" applyAlignment="1">
      <alignment horizontal="left" vertical="center" wrapText="1"/>
    </xf>
    <xf numFmtId="0" fontId="5" fillId="8" borderId="1" xfId="0" applyFont="1" applyFill="1" applyBorder="1" applyAlignment="1">
      <alignment horizontal="center" vertical="center" wrapText="1"/>
    </xf>
    <xf numFmtId="165" fontId="5" fillId="8" borderId="1" xfId="0" applyNumberFormat="1" applyFont="1" applyFill="1" applyBorder="1" applyAlignment="1">
      <alignment horizontal="center" vertical="center" wrapText="1"/>
    </xf>
    <xf numFmtId="1" fontId="5" fillId="15" borderId="2" xfId="0" applyNumberFormat="1" applyFont="1" applyFill="1" applyBorder="1" applyAlignment="1">
      <alignment horizontal="left" vertical="center" wrapText="1"/>
    </xf>
    <xf numFmtId="165" fontId="5" fillId="15" borderId="1" xfId="0" applyNumberFormat="1" applyFont="1" applyFill="1" applyBorder="1" applyAlignment="1">
      <alignment horizontal="center" vertical="center" wrapText="1"/>
    </xf>
    <xf numFmtId="0" fontId="5" fillId="15" borderId="3" xfId="0" applyFont="1" applyFill="1" applyBorder="1" applyAlignment="1">
      <alignment horizontal="center" vertical="center" wrapText="1"/>
    </xf>
    <xf numFmtId="0" fontId="25" fillId="3" borderId="0" xfId="0" applyFont="1" applyFill="1" applyAlignment="1">
      <alignment horizontal="center" vertical="center" wrapText="1"/>
    </xf>
    <xf numFmtId="1" fontId="24" fillId="8" borderId="33" xfId="0" applyNumberFormat="1" applyFont="1" applyFill="1" applyBorder="1" applyAlignment="1">
      <alignment horizontal="center" vertical="center" wrapText="1"/>
    </xf>
    <xf numFmtId="0" fontId="37" fillId="0" borderId="2" xfId="0" applyFont="1" applyBorder="1" applyAlignment="1">
      <alignment wrapText="1"/>
    </xf>
    <xf numFmtId="0" fontId="0" fillId="0" borderId="19" xfId="0" applyBorder="1"/>
    <xf numFmtId="0" fontId="0" fillId="0" borderId="0" xfId="0" pivotButton="1"/>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3" fontId="0" fillId="0" borderId="25" xfId="0" quotePrefix="1" applyNumberFormat="1" applyBorder="1" applyAlignment="1">
      <alignment horizontal="left" vertical="center" wrapText="1"/>
    </xf>
    <xf numFmtId="3" fontId="0" fillId="0" borderId="25" xfId="0" applyNumberFormat="1" applyBorder="1" applyAlignment="1">
      <alignment horizontal="left" vertical="center" wrapText="1"/>
    </xf>
    <xf numFmtId="0" fontId="11" fillId="10" borderId="3" xfId="0" applyFont="1" applyFill="1" applyBorder="1" applyAlignment="1">
      <alignment horizontal="center" vertical="center" wrapText="1"/>
    </xf>
    <xf numFmtId="9" fontId="0" fillId="0" borderId="0" xfId="0" applyNumberFormat="1" applyAlignment="1">
      <alignment horizontal="center"/>
    </xf>
    <xf numFmtId="0" fontId="0" fillId="0" borderId="31" xfId="0" applyBorder="1" applyAlignment="1">
      <alignment horizontal="left" vertical="center" wrapText="1"/>
    </xf>
    <xf numFmtId="0" fontId="0" fillId="0" borderId="31" xfId="0" applyBorder="1" applyAlignment="1">
      <alignment horizontal="left" wrapText="1"/>
    </xf>
    <xf numFmtId="0" fontId="38" fillId="0" borderId="25" xfId="0" applyFont="1" applyBorder="1" applyAlignment="1">
      <alignment horizontal="left" vertical="center" wrapText="1"/>
    </xf>
    <xf numFmtId="164" fontId="34" fillId="9" borderId="1" xfId="1" applyNumberFormat="1" applyFont="1" applyFill="1" applyBorder="1" applyAlignment="1" applyProtection="1">
      <alignment horizontal="left" vertical="center" wrapText="1"/>
      <protection locked="0"/>
    </xf>
    <xf numFmtId="0" fontId="26" fillId="10" borderId="1" xfId="0" applyFont="1" applyFill="1" applyBorder="1" applyAlignment="1">
      <alignment horizontal="left" vertical="center" wrapText="1"/>
    </xf>
    <xf numFmtId="0" fontId="35" fillId="9" borderId="1" xfId="0" applyFont="1" applyFill="1" applyBorder="1" applyAlignment="1">
      <alignment horizontal="left" vertical="center" wrapText="1"/>
    </xf>
    <xf numFmtId="0" fontId="33" fillId="3" borderId="0" xfId="0" applyFont="1" applyFill="1" applyAlignment="1">
      <alignment horizontal="left" vertical="center" wrapText="1"/>
    </xf>
    <xf numFmtId="164" fontId="26" fillId="9" borderId="1" xfId="0" applyNumberFormat="1" applyFont="1" applyFill="1" applyBorder="1" applyAlignment="1" applyProtection="1">
      <alignment horizontal="left" vertical="center" wrapText="1"/>
      <protection hidden="1"/>
    </xf>
    <xf numFmtId="164" fontId="26" fillId="10" borderId="1" xfId="0" applyNumberFormat="1" applyFont="1" applyFill="1" applyBorder="1" applyAlignment="1" applyProtection="1">
      <alignment horizontal="left" vertical="center" wrapText="1"/>
      <protection hidden="1"/>
    </xf>
    <xf numFmtId="0" fontId="28" fillId="9" borderId="1" xfId="0" applyFont="1" applyFill="1" applyBorder="1" applyAlignment="1">
      <alignment horizontal="left" vertical="center" wrapText="1"/>
    </xf>
    <xf numFmtId="0" fontId="26" fillId="9" borderId="1" xfId="0" applyFont="1" applyFill="1" applyBorder="1" applyAlignment="1">
      <alignment horizontal="left" vertical="center" wrapText="1"/>
    </xf>
    <xf numFmtId="164" fontId="26" fillId="9" borderId="3" xfId="0" applyNumberFormat="1" applyFont="1" applyFill="1" applyBorder="1" applyAlignment="1" applyProtection="1">
      <alignment horizontal="left" vertical="center" wrapText="1"/>
      <protection hidden="1"/>
    </xf>
    <xf numFmtId="0" fontId="26" fillId="0" borderId="22" xfId="0" applyFont="1" applyBorder="1" applyAlignment="1">
      <alignment horizontal="left" vertical="center"/>
    </xf>
    <xf numFmtId="0" fontId="26" fillId="0" borderId="0" xfId="0" applyFont="1" applyAlignment="1">
      <alignment horizontal="left" vertical="center"/>
    </xf>
    <xf numFmtId="164" fontId="34" fillId="9" borderId="1" xfId="1" applyNumberFormat="1" applyFont="1" applyFill="1" applyBorder="1" applyAlignment="1" applyProtection="1">
      <alignment horizontal="left" vertical="center" wrapText="1"/>
      <protection hidden="1"/>
    </xf>
    <xf numFmtId="164" fontId="34" fillId="10" borderId="1" xfId="1" applyNumberFormat="1" applyFont="1" applyFill="1" applyBorder="1" applyAlignment="1" applyProtection="1">
      <alignment horizontal="left" vertical="center" wrapText="1"/>
      <protection hidden="1"/>
    </xf>
    <xf numFmtId="0" fontId="25" fillId="3" borderId="15" xfId="0" applyFont="1" applyFill="1" applyBorder="1" applyAlignment="1">
      <alignment horizontal="left" vertical="center" wrapText="1"/>
    </xf>
    <xf numFmtId="164" fontId="34" fillId="0" borderId="1" xfId="1" applyNumberFormat="1" applyFont="1" applyFill="1" applyBorder="1" applyAlignment="1" applyProtection="1">
      <alignment horizontal="left" vertical="center" wrapText="1"/>
      <protection locked="0"/>
    </xf>
    <xf numFmtId="0" fontId="26" fillId="0" borderId="3" xfId="0" applyFont="1" applyBorder="1" applyAlignment="1">
      <alignment horizontal="left" vertical="center" wrapText="1"/>
    </xf>
    <xf numFmtId="0" fontId="26" fillId="9" borderId="4" xfId="0" applyFont="1" applyFill="1" applyBorder="1" applyAlignment="1" applyProtection="1">
      <alignment horizontal="center" vertical="center"/>
      <protection hidden="1"/>
    </xf>
    <xf numFmtId="164" fontId="34" fillId="9" borderId="4" xfId="1" applyNumberFormat="1" applyFont="1" applyFill="1" applyBorder="1" applyAlignment="1" applyProtection="1">
      <alignment horizontal="left" vertical="center" wrapText="1"/>
      <protection locked="0"/>
    </xf>
    <xf numFmtId="164" fontId="28" fillId="9" borderId="37" xfId="1" applyNumberFormat="1" applyFont="1" applyFill="1" applyBorder="1" applyAlignment="1" applyProtection="1">
      <alignment horizontal="left" vertical="center" wrapText="1"/>
      <protection locked="0"/>
    </xf>
    <xf numFmtId="164" fontId="28" fillId="9" borderId="35" xfId="1" applyNumberFormat="1" applyFont="1" applyFill="1" applyBorder="1" applyAlignment="1" applyProtection="1">
      <alignment horizontal="left" vertical="center" wrapText="1"/>
      <protection locked="0"/>
    </xf>
    <xf numFmtId="0" fontId="26" fillId="16" borderId="2" xfId="0" applyFont="1" applyFill="1" applyBorder="1" applyAlignment="1" applyProtection="1">
      <alignment vertical="center" wrapText="1"/>
      <protection hidden="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10" borderId="3" xfId="0" applyFont="1" applyFill="1" applyBorder="1" applyAlignment="1">
      <alignment vertical="center" wrapText="1"/>
    </xf>
    <xf numFmtId="0" fontId="11" fillId="10" borderId="4" xfId="0" applyFont="1" applyFill="1" applyBorder="1" applyAlignment="1">
      <alignment vertical="center" wrapText="1"/>
    </xf>
    <xf numFmtId="0" fontId="11" fillId="9" borderId="34" xfId="0" applyFont="1" applyFill="1" applyBorder="1" applyAlignment="1">
      <alignment vertical="center" wrapText="1"/>
    </xf>
    <xf numFmtId="0" fontId="11" fillId="9" borderId="5" xfId="0" applyFont="1" applyFill="1" applyBorder="1" applyAlignment="1">
      <alignment vertical="center" wrapText="1"/>
    </xf>
    <xf numFmtId="0" fontId="11" fillId="10" borderId="5" xfId="0" applyFont="1" applyFill="1" applyBorder="1" applyAlignment="1">
      <alignment vertical="center" wrapText="1"/>
    </xf>
    <xf numFmtId="0" fontId="26" fillId="9" borderId="3" xfId="0" applyFont="1" applyFill="1" applyBorder="1" applyAlignment="1" applyProtection="1">
      <alignment horizontal="center" vertical="center"/>
      <protection hidden="1"/>
    </xf>
    <xf numFmtId="0" fontId="26" fillId="0" borderId="4" xfId="0" applyFont="1" applyBorder="1" applyAlignment="1">
      <alignment horizontal="left" vertical="center" wrapText="1"/>
    </xf>
    <xf numFmtId="0" fontId="26" fillId="9" borderId="5" xfId="0" applyFont="1" applyFill="1" applyBorder="1" applyAlignment="1" applyProtection="1">
      <alignment horizontal="center" vertical="center"/>
      <protection hidden="1"/>
    </xf>
    <xf numFmtId="0" fontId="26" fillId="10" borderId="3" xfId="0" applyFont="1" applyFill="1" applyBorder="1" applyAlignment="1" applyProtection="1">
      <alignment horizontal="center" vertical="center"/>
      <protection hidden="1"/>
    </xf>
    <xf numFmtId="0" fontId="26" fillId="10" borderId="5" xfId="0" applyFont="1" applyFill="1" applyBorder="1" applyAlignment="1" applyProtection="1">
      <alignment horizontal="center" vertical="center"/>
      <protection hidden="1"/>
    </xf>
    <xf numFmtId="164" fontId="34" fillId="0" borderId="3" xfId="1" applyNumberFormat="1" applyFont="1" applyFill="1" applyBorder="1" applyAlignment="1" applyProtection="1">
      <alignment horizontal="left" vertical="center" wrapText="1"/>
      <protection locked="0"/>
    </xf>
    <xf numFmtId="0" fontId="26" fillId="13" borderId="4" xfId="0" applyFont="1" applyFill="1" applyBorder="1" applyAlignment="1" applyProtection="1">
      <alignment horizontal="center" vertical="center"/>
      <protection hidden="1"/>
    </xf>
    <xf numFmtId="0" fontId="26" fillId="13" borderId="37" xfId="0" applyFont="1" applyFill="1" applyBorder="1" applyAlignment="1" applyProtection="1">
      <alignment horizontal="center" vertical="center"/>
      <protection hidden="1"/>
    </xf>
    <xf numFmtId="0" fontId="26" fillId="13" borderId="35" xfId="0" applyFont="1" applyFill="1" applyBorder="1" applyAlignment="1" applyProtection="1">
      <alignment horizontal="center" vertical="center"/>
      <protection hidden="1"/>
    </xf>
    <xf numFmtId="0" fontId="26" fillId="13" borderId="1" xfId="0" applyFont="1" applyFill="1" applyBorder="1" applyAlignment="1" applyProtection="1">
      <alignment horizontal="center" vertical="center"/>
      <protection hidden="1"/>
    </xf>
    <xf numFmtId="0" fontId="26" fillId="13" borderId="3" xfId="0" applyFont="1" applyFill="1" applyBorder="1" applyAlignment="1" applyProtection="1">
      <alignment horizontal="center" vertical="center"/>
      <protection hidden="1"/>
    </xf>
    <xf numFmtId="0" fontId="26" fillId="13" borderId="5" xfId="0" applyFont="1" applyFill="1" applyBorder="1" applyAlignment="1" applyProtection="1">
      <alignment horizontal="center" vertical="center"/>
      <protection hidden="1"/>
    </xf>
    <xf numFmtId="6" fontId="0" fillId="0" borderId="0" xfId="0" applyNumberFormat="1" applyAlignment="1">
      <alignment horizontal="center"/>
    </xf>
    <xf numFmtId="0" fontId="0" fillId="0" borderId="8" xfId="0" applyBorder="1"/>
    <xf numFmtId="0" fontId="12" fillId="3" borderId="9" xfId="0" applyFont="1" applyFill="1" applyBorder="1"/>
    <xf numFmtId="0" fontId="4" fillId="10" borderId="0" xfId="0" applyFont="1" applyFill="1"/>
    <xf numFmtId="0" fontId="4" fillId="0" borderId="8" xfId="0" applyFont="1" applyBorder="1"/>
    <xf numFmtId="0" fontId="0" fillId="0" borderId="0" xfId="0" applyAlignment="1">
      <alignment wrapText="1"/>
    </xf>
    <xf numFmtId="17" fontId="12" fillId="3" borderId="9" xfId="0" applyNumberFormat="1" applyFont="1" applyFill="1" applyBorder="1" applyAlignment="1">
      <alignment horizontal="center"/>
    </xf>
    <xf numFmtId="9" fontId="0" fillId="0" borderId="0" xfId="0" applyNumberFormat="1" applyAlignment="1">
      <alignment horizontal="center" vertical="center"/>
    </xf>
    <xf numFmtId="0" fontId="0" fillId="10" borderId="0" xfId="0" applyFill="1" applyAlignment="1">
      <alignment horizontal="center" vertical="center"/>
    </xf>
    <xf numFmtId="9" fontId="0" fillId="10" borderId="0" xfId="0" applyNumberFormat="1" applyFill="1" applyAlignment="1">
      <alignment horizontal="center" vertical="center"/>
    </xf>
    <xf numFmtId="17" fontId="12" fillId="3" borderId="19" xfId="0" applyNumberFormat="1" applyFont="1" applyFill="1" applyBorder="1"/>
    <xf numFmtId="9" fontId="0" fillId="0" borderId="8" xfId="0" applyNumberFormat="1" applyBorder="1" applyAlignment="1">
      <alignment horizontal="center" vertical="center"/>
    </xf>
    <xf numFmtId="0" fontId="0" fillId="0" borderId="8" xfId="0" applyBorder="1" applyAlignment="1">
      <alignment horizontal="center" vertical="center"/>
    </xf>
    <xf numFmtId="0" fontId="4" fillId="0" borderId="22" xfId="0" applyFont="1" applyBorder="1"/>
    <xf numFmtId="0" fontId="0" fillId="0" borderId="8" xfId="0" applyBorder="1" applyAlignment="1">
      <alignment horizontal="center" vertical="center" wrapText="1"/>
    </xf>
    <xf numFmtId="0" fontId="0" fillId="19" borderId="0" xfId="0" applyFill="1" applyAlignment="1">
      <alignment horizontal="center" vertical="center"/>
    </xf>
    <xf numFmtId="17" fontId="27" fillId="19" borderId="9" xfId="0" applyNumberFormat="1" applyFont="1" applyFill="1" applyBorder="1" applyAlignment="1">
      <alignment horizontal="center"/>
    </xf>
    <xf numFmtId="0" fontId="0" fillId="0" borderId="18" xfId="0" applyBorder="1" applyAlignment="1">
      <alignment vertical="center"/>
    </xf>
    <xf numFmtId="0" fontId="0" fillId="0" borderId="20" xfId="0" applyBorder="1" applyAlignment="1">
      <alignment vertical="center"/>
    </xf>
    <xf numFmtId="0" fontId="0" fillId="10" borderId="18" xfId="0" applyFill="1" applyBorder="1" applyAlignment="1">
      <alignment vertical="center"/>
    </xf>
    <xf numFmtId="0" fontId="0" fillId="19" borderId="0" xfId="0" applyFill="1" applyAlignment="1">
      <alignment horizontal="center" vertical="center" wrapText="1"/>
    </xf>
    <xf numFmtId="0" fontId="0" fillId="19" borderId="8" xfId="0" applyFill="1" applyBorder="1" applyAlignment="1">
      <alignment horizontal="center" vertical="center" wrapText="1"/>
    </xf>
    <xf numFmtId="0" fontId="4" fillId="0" borderId="0" xfId="0" applyFont="1" applyAlignment="1">
      <alignment wrapText="1"/>
    </xf>
    <xf numFmtId="9" fontId="0" fillId="19" borderId="0" xfId="2" applyFont="1" applyFill="1" applyBorder="1" applyAlignment="1">
      <alignment horizontal="center" vertical="center"/>
    </xf>
    <xf numFmtId="9" fontId="0" fillId="19" borderId="8" xfId="2" applyFont="1" applyFill="1" applyBorder="1" applyAlignment="1">
      <alignment horizontal="center" vertical="center"/>
    </xf>
    <xf numFmtId="1" fontId="0" fillId="15" borderId="2" xfId="0" applyNumberFormat="1" applyFill="1" applyBorder="1" applyAlignment="1" applyProtection="1">
      <alignment horizontal="center" vertical="center" wrapText="1"/>
      <protection hidden="1"/>
    </xf>
    <xf numFmtId="166" fontId="0" fillId="15" borderId="2" xfId="0" applyNumberFormat="1" applyFill="1" applyBorder="1" applyAlignment="1" applyProtection="1">
      <alignment horizontal="center" vertical="center" wrapText="1"/>
      <protection hidden="1"/>
    </xf>
    <xf numFmtId="3" fontId="0" fillId="15" borderId="2" xfId="0" applyNumberFormat="1" applyFill="1" applyBorder="1" applyAlignment="1" applyProtection="1">
      <alignment horizontal="left" vertical="center" wrapText="1"/>
      <protection hidden="1"/>
    </xf>
    <xf numFmtId="1" fontId="0" fillId="18" borderId="2" xfId="0" applyNumberFormat="1" applyFill="1" applyBorder="1" applyAlignment="1" applyProtection="1">
      <alignment horizontal="center" vertical="center" wrapText="1"/>
      <protection hidden="1"/>
    </xf>
    <xf numFmtId="1" fontId="0" fillId="15" borderId="2" xfId="0" applyNumberFormat="1" applyFill="1" applyBorder="1" applyAlignment="1" applyProtection="1">
      <alignment horizontal="left" vertical="center" wrapText="1"/>
      <protection hidden="1"/>
    </xf>
    <xf numFmtId="0" fontId="26" fillId="0" borderId="1" xfId="0" applyFont="1" applyBorder="1" applyAlignment="1">
      <alignment horizontal="left" vertical="center"/>
    </xf>
    <xf numFmtId="1" fontId="0" fillId="8" borderId="2" xfId="0" applyNumberFormat="1" applyFill="1" applyBorder="1" applyAlignment="1" applyProtection="1">
      <alignment horizontal="center" vertical="center" wrapText="1"/>
      <protection hidden="1"/>
    </xf>
    <xf numFmtId="166" fontId="0" fillId="8" borderId="2" xfId="0" applyNumberFormat="1" applyFill="1" applyBorder="1" applyAlignment="1" applyProtection="1">
      <alignment horizontal="center" vertical="center" wrapText="1"/>
      <protection hidden="1"/>
    </xf>
    <xf numFmtId="1" fontId="0" fillId="8" borderId="2" xfId="0" applyNumberFormat="1" applyFill="1" applyBorder="1" applyAlignment="1" applyProtection="1">
      <alignment horizontal="left" vertical="center" wrapText="1"/>
      <protection hidden="1"/>
    </xf>
    <xf numFmtId="1" fontId="0" fillId="8" borderId="2" xfId="0" applyNumberFormat="1" applyFill="1" applyBorder="1" applyAlignment="1">
      <alignment horizontal="left" vertical="center" wrapText="1"/>
    </xf>
    <xf numFmtId="1" fontId="0" fillId="15" borderId="2" xfId="0" applyNumberFormat="1" applyFill="1" applyBorder="1" applyAlignment="1">
      <alignment horizontal="left" vertical="center" wrapText="1"/>
    </xf>
    <xf numFmtId="1" fontId="0" fillId="15" borderId="21" xfId="0" applyNumberFormat="1" applyFill="1" applyBorder="1" applyAlignment="1" applyProtection="1">
      <alignment horizontal="center" vertical="center" wrapText="1"/>
      <protection hidden="1"/>
    </xf>
    <xf numFmtId="166" fontId="0" fillId="15" borderId="21" xfId="0" applyNumberFormat="1" applyFill="1" applyBorder="1" applyAlignment="1" applyProtection="1">
      <alignment horizontal="center" vertical="center" wrapText="1"/>
      <protection hidden="1"/>
    </xf>
    <xf numFmtId="3" fontId="0" fillId="15" borderId="21" xfId="0" applyNumberFormat="1" applyFill="1" applyBorder="1" applyAlignment="1" applyProtection="1">
      <alignment horizontal="left" vertical="center" wrapText="1"/>
      <protection hidden="1"/>
    </xf>
    <xf numFmtId="0" fontId="26" fillId="13" borderId="4" xfId="0" applyFont="1" applyFill="1" applyBorder="1" applyAlignment="1" applyProtection="1">
      <alignment horizontal="left" vertical="center" wrapText="1"/>
      <protection hidden="1"/>
    </xf>
    <xf numFmtId="0" fontId="26" fillId="13" borderId="17" xfId="0" applyFont="1" applyFill="1" applyBorder="1" applyAlignment="1" applyProtection="1">
      <alignment horizontal="left" vertical="center" wrapText="1"/>
      <protection hidden="1"/>
    </xf>
    <xf numFmtId="0" fontId="28" fillId="17" borderId="4" xfId="0" applyFont="1" applyFill="1" applyBorder="1" applyAlignment="1">
      <alignment horizontal="center" vertical="center" wrapText="1"/>
    </xf>
    <xf numFmtId="0" fontId="42" fillId="12" borderId="4" xfId="0" applyFont="1" applyFill="1" applyBorder="1" applyAlignment="1">
      <alignment horizontal="center" vertical="center" wrapText="1"/>
    </xf>
    <xf numFmtId="0" fontId="26" fillId="13" borderId="37" xfId="0" applyFont="1" applyFill="1" applyBorder="1" applyAlignment="1" applyProtection="1">
      <alignment horizontal="left" vertical="center" wrapText="1"/>
      <protection hidden="1"/>
    </xf>
    <xf numFmtId="0" fontId="26" fillId="13" borderId="38" xfId="0" applyFont="1" applyFill="1" applyBorder="1" applyAlignment="1" applyProtection="1">
      <alignment horizontal="left" vertical="center" wrapText="1"/>
      <protection hidden="1"/>
    </xf>
    <xf numFmtId="3" fontId="28" fillId="17" borderId="37" xfId="0" applyNumberFormat="1" applyFont="1" applyFill="1" applyBorder="1" applyAlignment="1">
      <alignment horizontal="center" vertical="center" wrapText="1"/>
    </xf>
    <xf numFmtId="0" fontId="42" fillId="12" borderId="37" xfId="0" applyFont="1" applyFill="1" applyBorder="1" applyAlignment="1">
      <alignment horizontal="center" vertical="center" wrapText="1"/>
    </xf>
    <xf numFmtId="0" fontId="26" fillId="13" borderId="35" xfId="0" applyFont="1" applyFill="1" applyBorder="1" applyAlignment="1" applyProtection="1">
      <alignment horizontal="left" vertical="center" wrapText="1"/>
      <protection hidden="1"/>
    </xf>
    <xf numFmtId="0" fontId="26" fillId="13" borderId="36" xfId="0" applyFont="1" applyFill="1" applyBorder="1" applyAlignment="1" applyProtection="1">
      <alignment horizontal="left" vertical="center" wrapText="1"/>
      <protection hidden="1"/>
    </xf>
    <xf numFmtId="3" fontId="28" fillId="17" borderId="5" xfId="0" applyNumberFormat="1" applyFont="1" applyFill="1" applyBorder="1" applyAlignment="1">
      <alignment horizontal="center" vertical="center" wrapText="1"/>
    </xf>
    <xf numFmtId="0" fontId="42" fillId="12" borderId="35" xfId="0" applyFont="1" applyFill="1" applyBorder="1" applyAlignment="1">
      <alignment horizontal="center" vertical="center" wrapText="1"/>
    </xf>
    <xf numFmtId="0" fontId="26" fillId="13" borderId="1" xfId="0" applyFont="1" applyFill="1" applyBorder="1" applyAlignment="1" applyProtection="1">
      <alignment horizontal="left" vertical="center" wrapText="1"/>
      <protection hidden="1"/>
    </xf>
    <xf numFmtId="0" fontId="26" fillId="13" borderId="2" xfId="0" applyFont="1" applyFill="1" applyBorder="1" applyAlignment="1" applyProtection="1">
      <alignment horizontal="left" vertical="center" wrapText="1"/>
      <protection hidden="1"/>
    </xf>
    <xf numFmtId="0" fontId="28" fillId="17" borderId="1" xfId="0" applyFont="1" applyFill="1" applyBorder="1" applyAlignment="1">
      <alignment horizontal="center" vertical="center" wrapText="1"/>
    </xf>
    <xf numFmtId="0" fontId="42" fillId="12" borderId="1" xfId="0" applyFont="1" applyFill="1" applyBorder="1" applyAlignment="1">
      <alignment horizontal="center" vertical="center" wrapText="1"/>
    </xf>
    <xf numFmtId="0" fontId="26" fillId="13" borderId="3" xfId="0" applyFont="1" applyFill="1" applyBorder="1" applyAlignment="1" applyProtection="1">
      <alignment horizontal="left" vertical="center" wrapText="1"/>
      <protection hidden="1"/>
    </xf>
    <xf numFmtId="0" fontId="28" fillId="17" borderId="3" xfId="0" applyFont="1" applyFill="1" applyBorder="1" applyAlignment="1">
      <alignment horizontal="center" vertical="center" wrapText="1"/>
    </xf>
    <xf numFmtId="0" fontId="42" fillId="12" borderId="3" xfId="0" applyFont="1" applyFill="1" applyBorder="1" applyAlignment="1">
      <alignment horizontal="center" vertical="center" wrapText="1"/>
    </xf>
    <xf numFmtId="0" fontId="26" fillId="13" borderId="5" xfId="0" applyFont="1" applyFill="1" applyBorder="1" applyAlignment="1" applyProtection="1">
      <alignment horizontal="left" vertical="center" wrapText="1"/>
      <protection hidden="1"/>
    </xf>
    <xf numFmtId="0" fontId="28" fillId="17" borderId="5" xfId="0" applyFont="1" applyFill="1" applyBorder="1" applyAlignment="1">
      <alignment horizontal="center" vertical="center" wrapText="1"/>
    </xf>
    <xf numFmtId="0" fontId="42" fillId="12" borderId="5" xfId="0" applyFont="1" applyFill="1" applyBorder="1" applyAlignment="1">
      <alignment horizontal="center" vertical="center" wrapText="1"/>
    </xf>
    <xf numFmtId="164" fontId="34" fillId="0" borderId="5" xfId="1" applyNumberFormat="1" applyFont="1" applyFill="1" applyBorder="1" applyAlignment="1" applyProtection="1">
      <alignment horizontal="left" vertical="center" wrapText="1"/>
      <protection locked="0"/>
    </xf>
    <xf numFmtId="0" fontId="26" fillId="13" borderId="1" xfId="1" applyFont="1" applyFill="1" applyBorder="1" applyAlignment="1" applyProtection="1">
      <alignment horizontal="left" vertical="center" wrapText="1"/>
      <protection hidden="1"/>
    </xf>
    <xf numFmtId="0" fontId="26" fillId="13" borderId="2" xfId="1" applyFont="1" applyFill="1" applyBorder="1" applyAlignment="1" applyProtection="1">
      <alignment horizontal="left" vertical="center" wrapText="1"/>
      <protection hidden="1"/>
    </xf>
    <xf numFmtId="0" fontId="26" fillId="13" borderId="3" xfId="1" applyFont="1" applyFill="1" applyBorder="1" applyAlignment="1" applyProtection="1">
      <alignment horizontal="left" vertical="center" wrapText="1"/>
      <protection hidden="1"/>
    </xf>
    <xf numFmtId="9" fontId="28" fillId="12" borderId="3" xfId="0" applyNumberFormat="1" applyFont="1" applyFill="1" applyBorder="1" applyAlignment="1">
      <alignment horizontal="center" vertical="center" wrapText="1"/>
    </xf>
    <xf numFmtId="0" fontId="26" fillId="0" borderId="5" xfId="0" applyFont="1" applyBorder="1"/>
    <xf numFmtId="0" fontId="26" fillId="0" borderId="8" xfId="0" applyFont="1" applyBorder="1"/>
    <xf numFmtId="0" fontId="26" fillId="0" borderId="0" xfId="0" applyFont="1"/>
    <xf numFmtId="0" fontId="34" fillId="0" borderId="5" xfId="1" applyFont="1" applyBorder="1" applyAlignment="1">
      <alignment vertical="center" wrapText="1"/>
    </xf>
    <xf numFmtId="9" fontId="28" fillId="12" borderId="1" xfId="0" applyNumberFormat="1" applyFont="1" applyFill="1" applyBorder="1" applyAlignment="1">
      <alignment horizontal="center" vertical="center" wrapText="1"/>
    </xf>
    <xf numFmtId="165" fontId="42" fillId="12" borderId="1" xfId="0" applyNumberFormat="1"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6" fillId="9" borderId="3" xfId="1" applyFont="1" applyFill="1" applyBorder="1" applyAlignment="1" applyProtection="1">
      <alignment horizontal="left" vertical="center" wrapText="1"/>
      <protection hidden="1"/>
    </xf>
    <xf numFmtId="0" fontId="28" fillId="12" borderId="3" xfId="0" applyFont="1" applyFill="1" applyBorder="1" applyAlignment="1">
      <alignment horizontal="center" vertical="center" wrapText="1"/>
    </xf>
    <xf numFmtId="0" fontId="26" fillId="9" borderId="4" xfId="1" applyFont="1" applyFill="1" applyBorder="1" applyAlignment="1" applyProtection="1">
      <alignment horizontal="left" vertical="center" wrapText="1"/>
      <protection hidden="1"/>
    </xf>
    <xf numFmtId="0" fontId="28" fillId="12" borderId="4" xfId="0" applyFont="1" applyFill="1" applyBorder="1" applyAlignment="1">
      <alignment horizontal="center" vertical="center" wrapText="1"/>
    </xf>
    <xf numFmtId="164" fontId="34" fillId="9" borderId="4" xfId="1" applyNumberFormat="1" applyFont="1" applyFill="1" applyBorder="1" applyAlignment="1" applyProtection="1">
      <alignment horizontal="left" vertical="center" wrapText="1"/>
      <protection hidden="1"/>
    </xf>
    <xf numFmtId="0" fontId="26" fillId="9" borderId="5" xfId="1" applyFont="1" applyFill="1" applyBorder="1" applyAlignment="1" applyProtection="1">
      <alignment horizontal="left" vertical="center" wrapText="1"/>
      <protection hidden="1"/>
    </xf>
    <xf numFmtId="0" fontId="28" fillId="12" borderId="5" xfId="0" applyFont="1" applyFill="1" applyBorder="1" applyAlignment="1">
      <alignment horizontal="center" vertical="center" wrapText="1"/>
    </xf>
    <xf numFmtId="164" fontId="34" fillId="9" borderId="5" xfId="1" applyNumberFormat="1" applyFont="1" applyFill="1" applyBorder="1" applyAlignment="1" applyProtection="1">
      <alignment horizontal="left" vertical="center" wrapText="1"/>
      <protection hidden="1"/>
    </xf>
    <xf numFmtId="0" fontId="26" fillId="9" borderId="1" xfId="1" applyFont="1" applyFill="1" applyBorder="1" applyAlignment="1" applyProtection="1">
      <alignment horizontal="left" vertical="center" wrapText="1"/>
      <protection hidden="1"/>
    </xf>
    <xf numFmtId="9" fontId="28" fillId="17" borderId="1" xfId="0" applyNumberFormat="1" applyFont="1" applyFill="1" applyBorder="1" applyAlignment="1">
      <alignment horizontal="center" vertical="center" wrapText="1"/>
    </xf>
    <xf numFmtId="0" fontId="26" fillId="9" borderId="1" xfId="0" applyFont="1" applyFill="1" applyBorder="1" applyAlignment="1" applyProtection="1">
      <alignment horizontal="left" vertical="center" wrapText="1"/>
      <protection hidden="1"/>
    </xf>
    <xf numFmtId="0" fontId="26" fillId="9" borderId="3" xfId="0" applyFont="1" applyFill="1" applyBorder="1" applyAlignment="1" applyProtection="1">
      <alignment horizontal="left" vertical="center" wrapText="1"/>
      <protection hidden="1"/>
    </xf>
    <xf numFmtId="165" fontId="42" fillId="12" borderId="3" xfId="0" applyNumberFormat="1" applyFont="1" applyFill="1" applyBorder="1" applyAlignment="1">
      <alignment horizontal="center" vertical="center" wrapText="1"/>
    </xf>
    <xf numFmtId="0" fontId="26" fillId="9" borderId="4" xfId="0" applyFont="1" applyFill="1" applyBorder="1" applyAlignment="1" applyProtection="1">
      <alignment horizontal="left" vertical="center" wrapText="1"/>
      <protection hidden="1"/>
    </xf>
    <xf numFmtId="9" fontId="28" fillId="12" borderId="4" xfId="0" applyNumberFormat="1" applyFont="1" applyFill="1" applyBorder="1" applyAlignment="1">
      <alignment horizontal="center" vertical="center" wrapText="1"/>
    </xf>
    <xf numFmtId="165" fontId="42" fillId="12" borderId="4" xfId="0" applyNumberFormat="1" applyFont="1" applyFill="1" applyBorder="1" applyAlignment="1">
      <alignment horizontal="center" vertical="center" wrapText="1"/>
    </xf>
    <xf numFmtId="0" fontId="26" fillId="9" borderId="5" xfId="0" applyFont="1" applyFill="1" applyBorder="1" applyAlignment="1" applyProtection="1">
      <alignment horizontal="left" vertical="center" wrapText="1"/>
      <protection hidden="1"/>
    </xf>
    <xf numFmtId="9" fontId="28" fillId="12" borderId="5" xfId="0" applyNumberFormat="1" applyFont="1" applyFill="1" applyBorder="1" applyAlignment="1">
      <alignment horizontal="center" vertical="center" wrapText="1"/>
    </xf>
    <xf numFmtId="165" fontId="42" fillId="12" borderId="5" xfId="0" applyNumberFormat="1" applyFont="1" applyFill="1" applyBorder="1" applyAlignment="1">
      <alignment horizontal="center" vertical="center" wrapText="1"/>
    </xf>
    <xf numFmtId="0" fontId="26" fillId="14" borderId="3" xfId="1" applyFont="1" applyFill="1" applyBorder="1" applyAlignment="1" applyProtection="1">
      <alignment horizontal="left" vertical="center" wrapText="1"/>
      <protection hidden="1"/>
    </xf>
    <xf numFmtId="0" fontId="26" fillId="14" borderId="2" xfId="1" applyFont="1" applyFill="1" applyBorder="1" applyAlignment="1" applyProtection="1">
      <alignment horizontal="left" vertical="center" wrapText="1"/>
      <protection hidden="1"/>
    </xf>
    <xf numFmtId="0" fontId="28" fillId="11" borderId="3" xfId="0" applyFont="1" applyFill="1" applyBorder="1" applyAlignment="1">
      <alignment horizontal="center" vertical="center" wrapText="1"/>
    </xf>
    <xf numFmtId="0" fontId="42" fillId="11" borderId="3" xfId="0" applyFont="1" applyFill="1" applyBorder="1" applyAlignment="1">
      <alignment horizontal="center" vertical="center" wrapText="1"/>
    </xf>
    <xf numFmtId="0" fontId="26" fillId="14" borderId="5" xfId="1" applyFont="1" applyFill="1" applyBorder="1" applyAlignment="1" applyProtection="1">
      <alignment horizontal="left" vertical="center" wrapText="1"/>
      <protection hidden="1"/>
    </xf>
    <xf numFmtId="0" fontId="28" fillId="11" borderId="5" xfId="0" applyFont="1" applyFill="1" applyBorder="1" applyAlignment="1">
      <alignment horizontal="center" vertical="center" wrapText="1"/>
    </xf>
    <xf numFmtId="0" fontId="42" fillId="11" borderId="5" xfId="0" applyFont="1" applyFill="1" applyBorder="1" applyAlignment="1">
      <alignment horizontal="center" vertical="center" wrapText="1"/>
    </xf>
    <xf numFmtId="0" fontId="34" fillId="10" borderId="5" xfId="1" applyFont="1" applyFill="1" applyBorder="1" applyAlignment="1">
      <alignment horizontal="left" vertical="center" wrapText="1"/>
    </xf>
    <xf numFmtId="0" fontId="26" fillId="14" borderId="1" xfId="1" applyFont="1" applyFill="1" applyBorder="1" applyAlignment="1" applyProtection="1">
      <alignment horizontal="left" vertical="center" wrapText="1"/>
      <protection hidden="1"/>
    </xf>
    <xf numFmtId="0" fontId="28" fillId="11" borderId="1" xfId="0" applyFont="1" applyFill="1" applyBorder="1" applyAlignment="1">
      <alignment horizontal="center" vertical="center" wrapText="1"/>
    </xf>
    <xf numFmtId="0" fontId="42" fillId="11" borderId="1" xfId="0" applyFont="1" applyFill="1" applyBorder="1" applyAlignment="1">
      <alignment horizontal="center" vertical="center" wrapText="1"/>
    </xf>
    <xf numFmtId="0" fontId="26" fillId="10" borderId="1" xfId="0" applyFont="1" applyFill="1" applyBorder="1" applyAlignment="1" applyProtection="1">
      <alignment horizontal="left" vertical="center" wrapText="1"/>
      <protection hidden="1"/>
    </xf>
    <xf numFmtId="0" fontId="26" fillId="14" borderId="2" xfId="0" applyFont="1" applyFill="1" applyBorder="1" applyAlignment="1" applyProtection="1">
      <alignment horizontal="left" vertical="center" wrapText="1"/>
      <protection hidden="1"/>
    </xf>
    <xf numFmtId="0" fontId="26" fillId="14" borderId="2" xfId="0" applyFont="1" applyFill="1" applyBorder="1" applyAlignment="1">
      <alignment horizontal="left" vertical="center" wrapText="1"/>
    </xf>
    <xf numFmtId="9" fontId="28" fillId="11" borderId="1" xfId="0" applyNumberFormat="1" applyFont="1" applyFill="1" applyBorder="1" applyAlignment="1">
      <alignment horizontal="center" vertical="center" wrapText="1"/>
    </xf>
    <xf numFmtId="165" fontId="42" fillId="11" borderId="1" xfId="0" applyNumberFormat="1" applyFont="1" applyFill="1" applyBorder="1" applyAlignment="1">
      <alignment horizontal="center" vertical="center" wrapText="1"/>
    </xf>
    <xf numFmtId="0" fontId="26" fillId="10" borderId="1" xfId="1" applyFont="1" applyFill="1" applyBorder="1" applyAlignment="1" applyProtection="1">
      <alignment horizontal="left" vertical="center" wrapText="1"/>
      <protection hidden="1"/>
    </xf>
    <xf numFmtId="0" fontId="26" fillId="10" borderId="3" xfId="1" applyFont="1" applyFill="1" applyBorder="1" applyAlignment="1" applyProtection="1">
      <alignment horizontal="left" vertical="center" wrapText="1"/>
      <protection hidden="1"/>
    </xf>
    <xf numFmtId="0" fontId="34" fillId="10" borderId="3" xfId="1" applyFont="1" applyFill="1" applyBorder="1" applyAlignment="1">
      <alignment horizontal="left" vertical="center" wrapText="1"/>
    </xf>
    <xf numFmtId="0" fontId="26" fillId="10" borderId="5" xfId="1" applyFont="1" applyFill="1" applyBorder="1" applyAlignment="1" applyProtection="1">
      <alignment horizontal="left" vertical="center" wrapText="1"/>
      <protection hidden="1"/>
    </xf>
    <xf numFmtId="167" fontId="28" fillId="11" borderId="1" xfId="0" applyNumberFormat="1" applyFont="1" applyFill="1" applyBorder="1" applyAlignment="1">
      <alignment horizontal="center" vertical="center" wrapText="1"/>
    </xf>
    <xf numFmtId="3" fontId="42" fillId="11" borderId="1" xfId="0" applyNumberFormat="1" applyFont="1" applyFill="1" applyBorder="1" applyAlignment="1">
      <alignment horizontal="center" vertical="center" wrapText="1"/>
    </xf>
    <xf numFmtId="0" fontId="26" fillId="13" borderId="2" xfId="0" applyFont="1" applyFill="1" applyBorder="1" applyAlignment="1">
      <alignment horizontal="left" vertical="center" wrapText="1"/>
    </xf>
    <xf numFmtId="0" fontId="28" fillId="13" borderId="2" xfId="0" applyFont="1" applyFill="1" applyBorder="1" applyAlignment="1">
      <alignment horizontal="left" vertical="center" wrapText="1"/>
    </xf>
    <xf numFmtId="0" fontId="34" fillId="9" borderId="1" xfId="1" applyFont="1" applyFill="1" applyBorder="1" applyAlignment="1">
      <alignment horizontal="left" vertical="center" wrapText="1"/>
    </xf>
    <xf numFmtId="0" fontId="26" fillId="9" borderId="3" xfId="0" applyFont="1" applyFill="1" applyBorder="1" applyAlignment="1">
      <alignment horizontal="left" vertical="center" wrapText="1"/>
    </xf>
    <xf numFmtId="0" fontId="26" fillId="13" borderId="21" xfId="0" applyFont="1" applyFill="1" applyBorder="1" applyAlignment="1">
      <alignment horizontal="left" vertical="center" wrapText="1"/>
    </xf>
    <xf numFmtId="164" fontId="1" fillId="9" borderId="1" xfId="1" applyNumberFormat="1" applyFill="1" applyBorder="1" applyAlignment="1" applyProtection="1">
      <alignment horizontal="left" vertical="center" wrapText="1"/>
      <protection hidden="1"/>
    </xf>
    <xf numFmtId="0" fontId="26" fillId="0" borderId="0" xfId="0" applyFont="1" applyAlignment="1">
      <alignment vertical="center"/>
    </xf>
    <xf numFmtId="0" fontId="26" fillId="0" borderId="0" xfId="0" applyFont="1" applyAlignment="1">
      <alignment vertical="center" wrapText="1"/>
    </xf>
    <xf numFmtId="0" fontId="28" fillId="10" borderId="1" xfId="0" applyFont="1" applyFill="1" applyBorder="1" applyAlignment="1">
      <alignment horizontal="left" vertical="center" wrapText="1"/>
    </xf>
    <xf numFmtId="0" fontId="34" fillId="9" borderId="1" xfId="1" quotePrefix="1" applyFont="1" applyFill="1" applyBorder="1" applyAlignment="1">
      <alignment horizontal="left" vertical="center" wrapText="1"/>
    </xf>
    <xf numFmtId="164" fontId="1" fillId="10" borderId="1" xfId="1" applyNumberFormat="1" applyFill="1" applyBorder="1" applyAlignment="1" applyProtection="1">
      <alignment horizontal="left" vertical="center" wrapText="1"/>
      <protection hidden="1"/>
    </xf>
    <xf numFmtId="0" fontId="34" fillId="10" borderId="1" xfId="1" applyFont="1" applyFill="1" applyBorder="1" applyAlignment="1">
      <alignment horizontal="left" vertical="center" wrapText="1"/>
    </xf>
    <xf numFmtId="0" fontId="22" fillId="0" borderId="0" xfId="0" applyFont="1" applyAlignment="1">
      <alignment horizontal="left" vertical="top" wrapText="1"/>
    </xf>
    <xf numFmtId="0" fontId="0" fillId="0" borderId="0" xfId="0" applyAlignment="1">
      <alignment vertical="center" wrapText="1"/>
    </xf>
    <xf numFmtId="0" fontId="22" fillId="0" borderId="0" xfId="0" applyFont="1" applyAlignment="1">
      <alignment vertical="top" wrapText="1"/>
    </xf>
    <xf numFmtId="0" fontId="5" fillId="0" borderId="5" xfId="0" applyFont="1" applyBorder="1"/>
    <xf numFmtId="0" fontId="5" fillId="0" borderId="1" xfId="0" applyFont="1" applyBorder="1"/>
    <xf numFmtId="0" fontId="12" fillId="3" borderId="2" xfId="0" applyFont="1" applyFill="1" applyBorder="1"/>
    <xf numFmtId="0" fontId="0" fillId="3" borderId="9" xfId="0" applyFill="1" applyBorder="1"/>
    <xf numFmtId="0" fontId="0" fillId="3" borderId="19" xfId="0" applyFill="1" applyBorder="1"/>
    <xf numFmtId="0" fontId="28" fillId="6" borderId="4"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42" fillId="6" borderId="5" xfId="0" applyFont="1" applyFill="1" applyBorder="1" applyAlignment="1">
      <alignment horizontal="center" vertical="center" wrapText="1"/>
    </xf>
    <xf numFmtId="9" fontId="28" fillId="6" borderId="4" xfId="0" applyNumberFormat="1" applyFont="1" applyFill="1" applyBorder="1" applyAlignment="1">
      <alignment horizontal="center" vertical="center" wrapText="1"/>
    </xf>
    <xf numFmtId="165" fontId="42" fillId="6" borderId="4" xfId="0" applyNumberFormat="1" applyFont="1" applyFill="1" applyBorder="1" applyAlignment="1">
      <alignment horizontal="center" vertical="center" wrapText="1"/>
    </xf>
    <xf numFmtId="9" fontId="28" fillId="6" borderId="5" xfId="0" applyNumberFormat="1" applyFont="1" applyFill="1" applyBorder="1" applyAlignment="1">
      <alignment horizontal="center" vertical="center" wrapText="1"/>
    </xf>
    <xf numFmtId="165" fontId="42" fillId="6" borderId="5" xfId="0" applyNumberFormat="1" applyFont="1" applyFill="1" applyBorder="1" applyAlignment="1">
      <alignment horizontal="center" vertical="center" wrapText="1"/>
    </xf>
    <xf numFmtId="0" fontId="26" fillId="10" borderId="4" xfId="0" applyFont="1" applyFill="1" applyBorder="1" applyAlignment="1" applyProtection="1">
      <alignment horizontal="center" vertical="center"/>
      <protection hidden="1"/>
    </xf>
    <xf numFmtId="0" fontId="26" fillId="14" borderId="4" xfId="1" applyFont="1" applyFill="1" applyBorder="1" applyAlignment="1" applyProtection="1">
      <alignment horizontal="left" vertical="center" wrapText="1"/>
      <protection hidden="1"/>
    </xf>
    <xf numFmtId="0" fontId="34" fillId="10" borderId="4" xfId="1" applyFont="1" applyFill="1" applyBorder="1" applyAlignment="1">
      <alignment horizontal="left" vertical="center" wrapText="1"/>
    </xf>
    <xf numFmtId="0" fontId="42" fillId="11" borderId="21"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28" fillId="10" borderId="5" xfId="0" applyFont="1" applyFill="1" applyBorder="1" applyAlignment="1">
      <alignment horizontal="left" vertical="center" wrapText="1"/>
    </xf>
    <xf numFmtId="0" fontId="29" fillId="0" borderId="0" xfId="0" applyFont="1" applyAlignment="1">
      <alignment horizontal="center"/>
    </xf>
    <xf numFmtId="0" fontId="0" fillId="7" borderId="0" xfId="0" applyFill="1" applyAlignment="1" applyProtection="1">
      <alignment horizontal="left" vertical="top" wrapText="1"/>
      <protection hidden="1"/>
    </xf>
    <xf numFmtId="0" fontId="21" fillId="7" borderId="0" xfId="0" applyFont="1" applyFill="1" applyAlignment="1" applyProtection="1">
      <alignment horizontal="left"/>
      <protection hidden="1"/>
    </xf>
    <xf numFmtId="0" fontId="22" fillId="0" borderId="0" xfId="0" applyFont="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4" fillId="0" borderId="0" xfId="0" applyFont="1" applyAlignment="1">
      <alignment horizontal="left" vertical="center" wrapText="1"/>
    </xf>
    <xf numFmtId="0" fontId="0" fillId="0" borderId="31" xfId="0" applyBorder="1" applyAlignment="1">
      <alignment horizontal="center" vertical="center" wrapText="1"/>
    </xf>
    <xf numFmtId="0" fontId="1" fillId="0" borderId="30" xfId="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11" borderId="39"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4" fillId="2" borderId="0" xfId="0" applyFont="1" applyFill="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1" fillId="7" borderId="0" xfId="1" applyFill="1" applyBorder="1" applyAlignment="1" applyProtection="1">
      <alignment horizontal="left" vertical="top" wrapText="1"/>
      <protection hidden="1"/>
    </xf>
    <xf numFmtId="0" fontId="4" fillId="6" borderId="0" xfId="0" applyFont="1" applyFill="1" applyAlignment="1" applyProtection="1">
      <alignment horizontal="left" vertical="center" wrapText="1"/>
      <protection hidden="1"/>
    </xf>
    <xf numFmtId="0" fontId="1" fillId="6" borderId="0" xfId="1" applyFill="1" applyBorder="1" applyAlignment="1" applyProtection="1">
      <alignment horizontal="left" vertical="top"/>
      <protection hidden="1"/>
    </xf>
    <xf numFmtId="0" fontId="20" fillId="6" borderId="0" xfId="1" applyFont="1" applyFill="1" applyBorder="1" applyAlignment="1" applyProtection="1">
      <alignment horizontal="left" vertical="top"/>
      <protection hidden="1"/>
    </xf>
    <xf numFmtId="0" fontId="0" fillId="5" borderId="0" xfId="0" applyFill="1" applyAlignment="1" applyProtection="1">
      <alignment horizontal="left" vertical="top" wrapText="1"/>
      <protection hidden="1"/>
    </xf>
    <xf numFmtId="0" fontId="1" fillId="7" borderId="0" xfId="1" applyFill="1" applyBorder="1" applyAlignment="1" applyProtection="1">
      <alignment horizontal="left"/>
      <protection hidden="1"/>
    </xf>
    <xf numFmtId="0" fontId="0" fillId="7" borderId="0" xfId="0" applyFill="1" applyAlignment="1" applyProtection="1">
      <alignment horizontal="left"/>
      <protection hidden="1"/>
    </xf>
    <xf numFmtId="0" fontId="21" fillId="7" borderId="0" xfId="0" applyFont="1" applyFill="1" applyAlignment="1" applyProtection="1">
      <alignment horizontal="left" vertical="top" wrapText="1"/>
      <protection hidden="1"/>
    </xf>
    <xf numFmtId="0" fontId="0" fillId="0" borderId="0" xfId="0" applyAlignment="1">
      <alignment horizontal="left" vertical="center" wrapText="1"/>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4" xfId="0" applyFont="1" applyFill="1" applyBorder="1" applyAlignment="1">
      <alignment horizontal="left" vertical="center" wrapText="1"/>
    </xf>
    <xf numFmtId="0" fontId="0" fillId="0" borderId="25" xfId="0" applyBorder="1" applyAlignment="1">
      <alignment horizontal="left" vertical="center" wrapText="1"/>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0" fillId="0" borderId="24" xfId="0" applyBorder="1" applyAlignment="1">
      <alignment horizontal="left" vertical="center" wrapText="1"/>
    </xf>
    <xf numFmtId="3" fontId="0" fillId="0" borderId="25" xfId="0" quotePrefix="1" applyNumberFormat="1" applyBorder="1" applyAlignment="1">
      <alignment horizontal="left" vertical="center" wrapText="1"/>
    </xf>
    <xf numFmtId="3" fontId="0" fillId="0" borderId="25" xfId="0" applyNumberFormat="1" applyBorder="1" applyAlignment="1">
      <alignment horizontal="left"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1" fontId="24" fillId="8" borderId="6" xfId="0" applyNumberFormat="1" applyFont="1" applyFill="1" applyBorder="1" applyAlignment="1">
      <alignment horizontal="center" vertical="center" wrapText="1"/>
    </xf>
    <xf numFmtId="1" fontId="24" fillId="8" borderId="32" xfId="0" applyNumberFormat="1" applyFont="1" applyFill="1" applyBorder="1" applyAlignment="1">
      <alignment horizontal="center" vertical="center" wrapText="1"/>
    </xf>
    <xf numFmtId="0" fontId="23" fillId="3" borderId="0" xfId="0" applyFont="1" applyFill="1" applyAlignment="1">
      <alignment horizontal="left" vertical="center" wrapText="1"/>
    </xf>
    <xf numFmtId="0" fontId="26" fillId="16" borderId="9" xfId="0" applyFont="1" applyFill="1" applyBorder="1" applyAlignment="1" applyProtection="1">
      <alignment horizontal="center" vertical="center" wrapText="1"/>
      <protection hidden="1"/>
    </xf>
    <xf numFmtId="0" fontId="26" fillId="16" borderId="19" xfId="0" applyFont="1" applyFill="1" applyBorder="1" applyAlignment="1" applyProtection="1">
      <alignment horizontal="center" vertical="center" wrapText="1"/>
      <protection hidden="1"/>
    </xf>
    <xf numFmtId="0" fontId="24" fillId="3" borderId="0" xfId="0" applyFont="1" applyFill="1" applyAlignment="1">
      <alignment horizontal="center" vertical="center" wrapText="1"/>
    </xf>
    <xf numFmtId="0" fontId="11" fillId="9" borderId="34"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1" fillId="0" borderId="2" xfId="1" applyBorder="1" applyAlignment="1">
      <alignment vertical="center" wrapText="1"/>
    </xf>
    <xf numFmtId="0" fontId="1" fillId="0" borderId="9" xfId="1" applyBorder="1" applyAlignment="1">
      <alignment vertical="center" wrapText="1"/>
    </xf>
    <xf numFmtId="0" fontId="1" fillId="0" borderId="19" xfId="1" applyBorder="1" applyAlignment="1">
      <alignment vertical="center" wrapText="1"/>
    </xf>
    <xf numFmtId="0" fontId="10" fillId="0" borderId="9" xfId="0" applyFont="1" applyBorder="1" applyAlignment="1">
      <alignment horizontal="center" vertical="center" wrapText="1"/>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6" fillId="0" borderId="10" xfId="0" applyFont="1" applyBorder="1" applyAlignment="1">
      <alignment horizontal="center" vertical="center"/>
    </xf>
    <xf numFmtId="0" fontId="15" fillId="0" borderId="11" xfId="0" applyFont="1" applyBorder="1" applyAlignment="1">
      <alignment horizontal="center" vertical="center"/>
    </xf>
    <xf numFmtId="0" fontId="16"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5" fillId="0" borderId="2" xfId="0" applyFont="1" applyBorder="1" applyAlignment="1">
      <alignment horizontal="left"/>
    </xf>
    <xf numFmtId="0" fontId="5" fillId="0" borderId="9" xfId="0" applyFont="1" applyBorder="1" applyAlignment="1">
      <alignment horizontal="left"/>
    </xf>
    <xf numFmtId="0" fontId="5" fillId="0" borderId="19" xfId="0" applyFont="1" applyBorder="1" applyAlignment="1">
      <alignment horizontal="left"/>
    </xf>
    <xf numFmtId="0" fontId="4" fillId="0" borderId="3" xfId="0" applyFont="1" applyBorder="1" applyAlignment="1">
      <alignment horizontal="left" vertical="center"/>
    </xf>
    <xf numFmtId="0" fontId="4" fillId="0" borderId="5" xfId="0" applyFont="1" applyBorder="1" applyAlignment="1">
      <alignment horizontal="left" vertical="center"/>
    </xf>
    <xf numFmtId="9" fontId="5" fillId="0" borderId="2" xfId="2" applyFont="1" applyBorder="1" applyAlignment="1">
      <alignment horizontal="center"/>
    </xf>
    <xf numFmtId="9" fontId="5" fillId="0" borderId="19" xfId="2" applyFont="1" applyBorder="1" applyAlignment="1">
      <alignment horizontal="center"/>
    </xf>
    <xf numFmtId="0" fontId="9" fillId="0" borderId="1" xfId="0" applyFont="1" applyBorder="1" applyAlignment="1">
      <alignment horizontal="center" vertical="center" wrapText="1"/>
    </xf>
    <xf numFmtId="1" fontId="0" fillId="0" borderId="1" xfId="0" applyNumberForma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4" fillId="0" borderId="4" xfId="0" applyFont="1" applyBorder="1" applyAlignment="1">
      <alignment horizontal="center" vertical="center" wrapText="1"/>
    </xf>
    <xf numFmtId="0" fontId="5" fillId="0" borderId="12" xfId="0" applyFont="1" applyBorder="1" applyAlignment="1">
      <alignment horizontal="left"/>
    </xf>
    <xf numFmtId="0" fontId="5" fillId="0" borderId="8" xfId="0" applyFont="1" applyBorder="1" applyAlignment="1">
      <alignment horizontal="left"/>
    </xf>
    <xf numFmtId="0" fontId="5" fillId="0" borderId="20" xfId="0" applyFont="1" applyBorder="1" applyAlignment="1">
      <alignment horizontal="left"/>
    </xf>
    <xf numFmtId="9" fontId="5" fillId="0" borderId="2" xfId="2" applyFont="1" applyFill="1" applyBorder="1" applyAlignment="1">
      <alignment horizontal="center"/>
    </xf>
    <xf numFmtId="0" fontId="25"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 xfId="0" applyFont="1" applyFill="1" applyBorder="1" applyAlignment="1">
      <alignment horizontal="center" vertical="center"/>
    </xf>
    <xf numFmtId="164" fontId="28" fillId="0" borderId="37" xfId="1" applyNumberFormat="1" applyFont="1" applyFill="1" applyBorder="1" applyAlignment="1" applyProtection="1">
      <alignment horizontal="left" vertical="center" wrapText="1"/>
      <protection locked="0"/>
    </xf>
    <xf numFmtId="164" fontId="28" fillId="0" borderId="35" xfId="1" applyNumberFormat="1" applyFont="1" applyFill="1" applyBorder="1" applyAlignment="1" applyProtection="1">
      <alignment horizontal="left" vertical="center" wrapText="1"/>
      <protection locked="0"/>
    </xf>
  </cellXfs>
  <cellStyles count="3">
    <cellStyle name="Hyperlink" xfId="1" builtinId="8"/>
    <cellStyle name="Normal" xfId="0" builtinId="0"/>
    <cellStyle name="Percent" xfId="2" builtinId="5"/>
  </cellStyles>
  <dxfs count="12">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s>
  <tableStyles count="0" defaultTableStyle="TableStyleMedium2" defaultPivotStyle="PivotStyleLight16"/>
  <colors>
    <mruColors>
      <color rgb="FFD3E8F5"/>
      <color rgb="FFFFFFFF"/>
      <color rgb="FFBDD7EE"/>
      <color rgb="FF69B291"/>
      <color rgb="FFDDEBF7"/>
      <color rgb="FF005A63"/>
      <color rgb="FFCDE5DA"/>
      <color rgb="FFAED6C4"/>
      <color rgb="FF8BFFBF"/>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71422851677318"/>
          <c:y val="0.19192644120614361"/>
          <c:w val="0.48597146267809344"/>
          <c:h val="0.7116741159481339"/>
        </c:manualLayout>
      </c:layout>
      <c:radarChart>
        <c:radarStyle val="marker"/>
        <c:varyColors val="0"/>
        <c:ser>
          <c:idx val="0"/>
          <c:order val="0"/>
          <c:spPr>
            <a:ln w="28575" cap="rnd">
              <a:solidFill>
                <a:schemeClr val="accent2"/>
              </a:solidFill>
              <a:round/>
            </a:ln>
            <a:effectLst/>
          </c:spPr>
          <c:marker>
            <c:symbol val="none"/>
          </c:marker>
          <c:cat>
            <c:strRef>
              <c:f>'Company Dashboard'!$C$28:$C$40</c:f>
              <c:strCache>
                <c:ptCount val="13"/>
                <c:pt idx="0">
                  <c:v>Carbon emissions reduced</c:v>
                </c:pt>
                <c:pt idx="1">
                  <c:v>Air pollution is reduced</c:v>
                </c:pt>
                <c:pt idx="2">
                  <c:v>Circular economy</c:v>
                </c:pt>
                <c:pt idx="3">
                  <c:v>Responsible procurement</c:v>
                </c:pt>
                <c:pt idx="4">
                  <c:v>Parental policy</c:v>
                </c:pt>
                <c:pt idx="5">
                  <c:v>Measuring diversity</c:v>
                </c:pt>
                <c:pt idx="6">
                  <c:v>Encouraging diversity &amp; inclusion</c:v>
                </c:pt>
                <c:pt idx="7">
                  <c:v>Staff wellbeing</c:v>
                </c:pt>
                <c:pt idx="8">
                  <c:v>Working with community</c:v>
                </c:pt>
                <c:pt idx="9">
                  <c:v>Board oversight</c:v>
                </c:pt>
                <c:pt idx="10">
                  <c:v>Fair and equal pay</c:v>
                </c:pt>
                <c:pt idx="11">
                  <c:v>Data governance &amp; cyber security</c:v>
                </c:pt>
                <c:pt idx="12">
                  <c:v>Corporate policy</c:v>
                </c:pt>
              </c:strCache>
            </c:strRef>
          </c:cat>
          <c:val>
            <c:numRef>
              <c:f>'Company Dashboard'!$F$28:$F$40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71-4805-BF33-243C31605888}"/>
            </c:ext>
          </c:extLst>
        </c:ser>
        <c:dLbls>
          <c:showLegendKey val="0"/>
          <c:showVal val="0"/>
          <c:showCatName val="0"/>
          <c:showSerName val="0"/>
          <c:showPercent val="0"/>
          <c:showBubbleSize val="0"/>
        </c:dLbls>
        <c:axId val="1040126912"/>
        <c:axId val="1040123168"/>
      </c:radarChart>
      <c:catAx>
        <c:axId val="104012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40123168"/>
        <c:crosses val="autoZero"/>
        <c:auto val="1"/>
        <c:lblAlgn val="ctr"/>
        <c:lblOffset val="100"/>
        <c:noMultiLvlLbl val="0"/>
      </c:catAx>
      <c:valAx>
        <c:axId val="1040123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40126912"/>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'Company Dashboard'!$I$50</c:f>
              <c:strCache>
                <c:ptCount val="1"/>
                <c:pt idx="0">
                  <c:v>Current Score</c:v>
                </c:pt>
              </c:strCache>
            </c:strRef>
          </c:tx>
          <c:spPr>
            <a:solidFill>
              <a:schemeClr val="accent2"/>
            </a:solidFill>
            <a:ln>
              <a:noFill/>
            </a:ln>
            <a:effectLst/>
          </c:spPr>
          <c:invertIfNegative val="0"/>
          <c:cat>
            <c:strRef>
              <c:f>'Company Dashboard'!$H$51:$H$53</c:f>
              <c:strCache>
                <c:ptCount val="3"/>
                <c:pt idx="0">
                  <c:v>G</c:v>
                </c:pt>
                <c:pt idx="1">
                  <c:v>S</c:v>
                </c:pt>
                <c:pt idx="2">
                  <c:v>E</c:v>
                </c:pt>
              </c:strCache>
            </c:strRef>
          </c:cat>
          <c:val>
            <c:numRef>
              <c:f>'Company Dashboard'!$I$51:$I$53</c:f>
              <c:numCache>
                <c:formatCode>General</c:formatCode>
                <c:ptCount val="3"/>
                <c:pt idx="0" formatCode="0">
                  <c:v>0</c:v>
                </c:pt>
                <c:pt idx="1">
                  <c:v>0</c:v>
                </c:pt>
                <c:pt idx="2">
                  <c:v>0</c:v>
                </c:pt>
              </c:numCache>
            </c:numRef>
          </c:val>
          <c:extLst>
            <c:ext xmlns:c16="http://schemas.microsoft.com/office/drawing/2014/chart" uri="{C3380CC4-5D6E-409C-BE32-E72D297353CC}">
              <c16:uniqueId val="{00000000-8CB4-4357-B208-83AF992D5AA7}"/>
            </c:ext>
          </c:extLst>
        </c:ser>
        <c:ser>
          <c:idx val="1"/>
          <c:order val="1"/>
          <c:tx>
            <c:strRef>
              <c:f>'Company Dashboard'!$J$50</c:f>
              <c:strCache>
                <c:ptCount val="1"/>
                <c:pt idx="0">
                  <c:v>Target</c:v>
                </c:pt>
              </c:strCache>
            </c:strRef>
          </c:tx>
          <c:spPr>
            <a:solidFill>
              <a:schemeClr val="accent1"/>
            </a:solidFill>
            <a:ln>
              <a:noFill/>
            </a:ln>
            <a:effectLst/>
          </c:spPr>
          <c:invertIfNegative val="0"/>
          <c:cat>
            <c:strRef>
              <c:f>'Company Dashboard'!$H$51:$H$53</c:f>
              <c:strCache>
                <c:ptCount val="3"/>
                <c:pt idx="0">
                  <c:v>G</c:v>
                </c:pt>
                <c:pt idx="1">
                  <c:v>S</c:v>
                </c:pt>
                <c:pt idx="2">
                  <c:v>E</c:v>
                </c:pt>
              </c:strCache>
            </c:strRef>
          </c:cat>
          <c:val>
            <c:numRef>
              <c:f>'Company Dashboard'!$J$51:$J$53</c:f>
              <c:numCache>
                <c:formatCode>0</c:formatCode>
                <c:ptCount val="3"/>
                <c:pt idx="0">
                  <c:v>0</c:v>
                </c:pt>
                <c:pt idx="1">
                  <c:v>0</c:v>
                </c:pt>
                <c:pt idx="2">
                  <c:v>0</c:v>
                </c:pt>
              </c:numCache>
            </c:numRef>
          </c:val>
          <c:extLst>
            <c:ext xmlns:c16="http://schemas.microsoft.com/office/drawing/2014/chart" uri="{C3380CC4-5D6E-409C-BE32-E72D297353CC}">
              <c16:uniqueId val="{00000001-8CB4-4357-B208-83AF992D5AA7}"/>
            </c:ext>
          </c:extLst>
        </c:ser>
        <c:dLbls>
          <c:showLegendKey val="0"/>
          <c:showVal val="0"/>
          <c:showCatName val="0"/>
          <c:showSerName val="0"/>
          <c:showPercent val="0"/>
          <c:showBubbleSize val="0"/>
        </c:dLbls>
        <c:gapWidth val="150"/>
        <c:overlap val="100"/>
        <c:axId val="824711200"/>
        <c:axId val="824708288"/>
      </c:barChart>
      <c:catAx>
        <c:axId val="824711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824708288"/>
        <c:crosses val="autoZero"/>
        <c:auto val="1"/>
        <c:lblAlgn val="ctr"/>
        <c:lblOffset val="100"/>
        <c:noMultiLvlLbl val="0"/>
      </c:catAx>
      <c:valAx>
        <c:axId val="824708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4711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71422851677318"/>
          <c:y val="0.19192644120614361"/>
          <c:w val="0.48597146267809344"/>
          <c:h val="0.7116741159481339"/>
        </c:manualLayout>
      </c:layout>
      <c:radarChart>
        <c:radarStyle val="marker"/>
        <c:varyColors val="0"/>
        <c:ser>
          <c:idx val="0"/>
          <c:order val="0"/>
          <c:spPr>
            <a:ln w="28575" cap="rnd">
              <a:solidFill>
                <a:schemeClr val="accent2"/>
              </a:solidFill>
              <a:round/>
            </a:ln>
            <a:effectLst/>
          </c:spPr>
          <c:marker>
            <c:symbol val="none"/>
          </c:marker>
          <c:cat>
            <c:strRef>
              <c:f>'Company Dashboard EXAMPLE'!$C$28:$C$40</c:f>
              <c:strCache>
                <c:ptCount val="13"/>
                <c:pt idx="0">
                  <c:v>Carbon emissions reduced</c:v>
                </c:pt>
                <c:pt idx="1">
                  <c:v>Air pollution is reduced</c:v>
                </c:pt>
                <c:pt idx="2">
                  <c:v>Circular economy</c:v>
                </c:pt>
                <c:pt idx="3">
                  <c:v>Responsible procurement</c:v>
                </c:pt>
                <c:pt idx="4">
                  <c:v>Parental policy</c:v>
                </c:pt>
                <c:pt idx="5">
                  <c:v>Measuring diversity</c:v>
                </c:pt>
                <c:pt idx="6">
                  <c:v>Encouraging diversity &amp; inclusion</c:v>
                </c:pt>
                <c:pt idx="7">
                  <c:v>Staff wellbeing</c:v>
                </c:pt>
                <c:pt idx="8">
                  <c:v>Working with community</c:v>
                </c:pt>
                <c:pt idx="9">
                  <c:v>Board oversight</c:v>
                </c:pt>
                <c:pt idx="10">
                  <c:v>Fair and equal pay</c:v>
                </c:pt>
                <c:pt idx="11">
                  <c:v>Data governance &amp; cyber security</c:v>
                </c:pt>
                <c:pt idx="12">
                  <c:v>Corporate policy</c:v>
                </c:pt>
              </c:strCache>
            </c:strRef>
          </c:cat>
          <c:val>
            <c:numRef>
              <c:f>'Company Dashboard EXAMPLE'!$F$28:$F$40</c:f>
              <c:numCache>
                <c:formatCode>0%</c:formatCode>
                <c:ptCount val="13"/>
                <c:pt idx="0">
                  <c:v>0.375</c:v>
                </c:pt>
                <c:pt idx="1">
                  <c:v>1</c:v>
                </c:pt>
                <c:pt idx="2">
                  <c:v>0</c:v>
                </c:pt>
                <c:pt idx="3">
                  <c:v>0</c:v>
                </c:pt>
                <c:pt idx="4">
                  <c:v>0.83333333333333337</c:v>
                </c:pt>
                <c:pt idx="5">
                  <c:v>0.83333333333333337</c:v>
                </c:pt>
                <c:pt idx="6">
                  <c:v>0.625</c:v>
                </c:pt>
                <c:pt idx="7">
                  <c:v>0.625</c:v>
                </c:pt>
                <c:pt idx="8">
                  <c:v>0.5</c:v>
                </c:pt>
                <c:pt idx="9">
                  <c:v>0.83333333333333337</c:v>
                </c:pt>
                <c:pt idx="10">
                  <c:v>0.25</c:v>
                </c:pt>
                <c:pt idx="11">
                  <c:v>0.75</c:v>
                </c:pt>
                <c:pt idx="12">
                  <c:v>0.5</c:v>
                </c:pt>
              </c:numCache>
            </c:numRef>
          </c:val>
          <c:extLst>
            <c:ext xmlns:c16="http://schemas.microsoft.com/office/drawing/2014/chart" uri="{C3380CC4-5D6E-409C-BE32-E72D297353CC}">
              <c16:uniqueId val="{00000000-225A-4A77-B2AD-48EFF4377E73}"/>
            </c:ext>
          </c:extLst>
        </c:ser>
        <c:dLbls>
          <c:showLegendKey val="0"/>
          <c:showVal val="0"/>
          <c:showCatName val="0"/>
          <c:showSerName val="0"/>
          <c:showPercent val="0"/>
          <c:showBubbleSize val="0"/>
        </c:dLbls>
        <c:axId val="1040126912"/>
        <c:axId val="1040123168"/>
      </c:radarChart>
      <c:catAx>
        <c:axId val="104012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40123168"/>
        <c:crosses val="autoZero"/>
        <c:auto val="1"/>
        <c:lblAlgn val="ctr"/>
        <c:lblOffset val="100"/>
        <c:noMultiLvlLbl val="0"/>
      </c:catAx>
      <c:valAx>
        <c:axId val="1040123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40126912"/>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'Company Dashboard EXAMPLE'!$I$50</c:f>
              <c:strCache>
                <c:ptCount val="1"/>
                <c:pt idx="0">
                  <c:v>Current Score</c:v>
                </c:pt>
              </c:strCache>
            </c:strRef>
          </c:tx>
          <c:spPr>
            <a:solidFill>
              <a:schemeClr val="accent2"/>
            </a:solidFill>
            <a:ln>
              <a:noFill/>
            </a:ln>
            <a:effectLst/>
          </c:spPr>
          <c:invertIfNegative val="0"/>
          <c:cat>
            <c:strRef>
              <c:f>'Company Dashboard EXAMPLE'!$H$51:$H$53</c:f>
              <c:strCache>
                <c:ptCount val="3"/>
                <c:pt idx="0">
                  <c:v>G</c:v>
                </c:pt>
                <c:pt idx="1">
                  <c:v>S</c:v>
                </c:pt>
                <c:pt idx="2">
                  <c:v>E</c:v>
                </c:pt>
              </c:strCache>
            </c:strRef>
          </c:cat>
          <c:val>
            <c:numRef>
              <c:f>'Company Dashboard EXAMPLE'!$I$51:$I$53</c:f>
              <c:numCache>
                <c:formatCode>General</c:formatCode>
                <c:ptCount val="3"/>
                <c:pt idx="0" formatCode="0">
                  <c:v>20</c:v>
                </c:pt>
                <c:pt idx="1">
                  <c:v>32</c:v>
                </c:pt>
                <c:pt idx="2">
                  <c:v>10</c:v>
                </c:pt>
              </c:numCache>
            </c:numRef>
          </c:val>
          <c:extLst>
            <c:ext xmlns:c16="http://schemas.microsoft.com/office/drawing/2014/chart" uri="{C3380CC4-5D6E-409C-BE32-E72D297353CC}">
              <c16:uniqueId val="{00000000-46CB-4CA5-ACF3-183BCFF02086}"/>
            </c:ext>
          </c:extLst>
        </c:ser>
        <c:ser>
          <c:idx val="1"/>
          <c:order val="1"/>
          <c:tx>
            <c:strRef>
              <c:f>'Company Dashboard EXAMPLE'!$J$50</c:f>
              <c:strCache>
                <c:ptCount val="1"/>
                <c:pt idx="0">
                  <c:v>Target</c:v>
                </c:pt>
              </c:strCache>
            </c:strRef>
          </c:tx>
          <c:spPr>
            <a:solidFill>
              <a:schemeClr val="accent1"/>
            </a:solidFill>
            <a:ln>
              <a:noFill/>
            </a:ln>
            <a:effectLst/>
          </c:spPr>
          <c:invertIfNegative val="0"/>
          <c:cat>
            <c:strRef>
              <c:f>'Company Dashboard EXAMPLE'!$H$51:$H$53</c:f>
              <c:strCache>
                <c:ptCount val="3"/>
                <c:pt idx="0">
                  <c:v>G</c:v>
                </c:pt>
                <c:pt idx="1">
                  <c:v>S</c:v>
                </c:pt>
                <c:pt idx="2">
                  <c:v>E</c:v>
                </c:pt>
              </c:strCache>
            </c:strRef>
          </c:cat>
          <c:val>
            <c:numRef>
              <c:f>'Company Dashboard EXAMPLE'!$J$51:$J$53</c:f>
              <c:numCache>
                <c:formatCode>0</c:formatCode>
                <c:ptCount val="3"/>
                <c:pt idx="0">
                  <c:v>4</c:v>
                </c:pt>
                <c:pt idx="1">
                  <c:v>6</c:v>
                </c:pt>
                <c:pt idx="2">
                  <c:v>1</c:v>
                </c:pt>
              </c:numCache>
            </c:numRef>
          </c:val>
          <c:extLst>
            <c:ext xmlns:c16="http://schemas.microsoft.com/office/drawing/2014/chart" uri="{C3380CC4-5D6E-409C-BE32-E72D297353CC}">
              <c16:uniqueId val="{00000001-46CB-4CA5-ACF3-183BCFF02086}"/>
            </c:ext>
          </c:extLst>
        </c:ser>
        <c:dLbls>
          <c:showLegendKey val="0"/>
          <c:showVal val="0"/>
          <c:showCatName val="0"/>
          <c:showSerName val="0"/>
          <c:showPercent val="0"/>
          <c:showBubbleSize val="0"/>
        </c:dLbls>
        <c:gapWidth val="150"/>
        <c:overlap val="100"/>
        <c:axId val="824711200"/>
        <c:axId val="824708288"/>
      </c:barChart>
      <c:catAx>
        <c:axId val="824711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824708288"/>
        <c:crosses val="autoZero"/>
        <c:auto val="1"/>
        <c:lblAlgn val="ctr"/>
        <c:lblOffset val="100"/>
        <c:noMultiLvlLbl val="0"/>
      </c:catAx>
      <c:valAx>
        <c:axId val="824708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24711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reativecommons.org/licenses/by-nc-nd/4.0/" TargetMode="Externa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1240120</xdr:colOff>
      <xdr:row>0</xdr:row>
      <xdr:rowOff>68171</xdr:rowOff>
    </xdr:from>
    <xdr:to>
      <xdr:col>6</xdr:col>
      <xdr:colOff>1887050</xdr:colOff>
      <xdr:row>1</xdr:row>
      <xdr:rowOff>217712</xdr:rowOff>
    </xdr:to>
    <xdr:pic>
      <xdr:nvPicPr>
        <xdr:cNvPr id="2" name="Picture 1">
          <a:extLst>
            <a:ext uri="{FF2B5EF4-FFF2-40B4-BE49-F238E27FC236}">
              <a16:creationId xmlns:a16="http://schemas.microsoft.com/office/drawing/2014/main" id="{AF4752B0-E852-4F43-A39A-59C6AFD19478}"/>
            </a:ext>
          </a:extLst>
        </xdr:cNvPr>
        <xdr:cNvPicPr>
          <a:picLocks noChangeAspect="1"/>
        </xdr:cNvPicPr>
      </xdr:nvPicPr>
      <xdr:blipFill rotWithShape="1">
        <a:blip xmlns:r="http://schemas.openxmlformats.org/officeDocument/2006/relationships" r:embed="rId1"/>
        <a:srcRect r="53762"/>
        <a:stretch/>
      </xdr:blipFill>
      <xdr:spPr>
        <a:xfrm>
          <a:off x="11392649" y="68171"/>
          <a:ext cx="633595" cy="578223"/>
        </a:xfrm>
        <a:prstGeom prst="rect">
          <a:avLst/>
        </a:prstGeom>
      </xdr:spPr>
    </xdr:pic>
    <xdr:clientData/>
  </xdr:twoCellAnchor>
  <xdr:twoCellAnchor editAs="oneCell">
    <xdr:from>
      <xdr:col>1</xdr:col>
      <xdr:colOff>47625</xdr:colOff>
      <xdr:row>26</xdr:row>
      <xdr:rowOff>19050</xdr:rowOff>
    </xdr:from>
    <xdr:to>
      <xdr:col>1</xdr:col>
      <xdr:colOff>971550</xdr:colOff>
      <xdr:row>27</xdr:row>
      <xdr:rowOff>140653</xdr:rowOff>
    </xdr:to>
    <xdr:pic>
      <xdr:nvPicPr>
        <xdr:cNvPr id="4" name="Picture 3" descr="Creative Commons License">
          <a:hlinkClick xmlns:r="http://schemas.openxmlformats.org/officeDocument/2006/relationships" r:id="rId2"/>
          <a:extLst>
            <a:ext uri="{FF2B5EF4-FFF2-40B4-BE49-F238E27FC236}">
              <a16:creationId xmlns:a16="http://schemas.microsoft.com/office/drawing/2014/main" id="{036F8F2D-D043-4DBA-A626-81B6DFCEF7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8325" y="9572625"/>
          <a:ext cx="917575" cy="30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1532031</xdr:colOff>
      <xdr:row>0</xdr:row>
      <xdr:rowOff>8032</xdr:rowOff>
    </xdr:from>
    <xdr:to>
      <xdr:col>6</xdr:col>
      <xdr:colOff>931801</xdr:colOff>
      <xdr:row>1</xdr:row>
      <xdr:rowOff>359859</xdr:rowOff>
    </xdr:to>
    <xdr:pic>
      <xdr:nvPicPr>
        <xdr:cNvPr id="6" name="Picture 5">
          <a:extLst>
            <a:ext uri="{FF2B5EF4-FFF2-40B4-BE49-F238E27FC236}">
              <a16:creationId xmlns:a16="http://schemas.microsoft.com/office/drawing/2014/main" id="{C52A7F31-4A7B-4E3E-A5D9-191CB0D681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08913" y="8032"/>
          <a:ext cx="1771607" cy="770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1537808</xdr:colOff>
      <xdr:row>0</xdr:row>
      <xdr:rowOff>90835</xdr:rowOff>
    </xdr:from>
    <xdr:to>
      <xdr:col>6</xdr:col>
      <xdr:colOff>250590</xdr:colOff>
      <xdr:row>1</xdr:row>
      <xdr:rowOff>94339</xdr:rowOff>
    </xdr:to>
    <xdr:pic>
      <xdr:nvPicPr>
        <xdr:cNvPr id="2" name="Picture 1">
          <a:extLst>
            <a:ext uri="{FF2B5EF4-FFF2-40B4-BE49-F238E27FC236}">
              <a16:creationId xmlns:a16="http://schemas.microsoft.com/office/drawing/2014/main" id="{54FA1546-62FE-4BB1-BB00-4840189990E8}"/>
            </a:ext>
          </a:extLst>
        </xdr:cNvPr>
        <xdr:cNvPicPr>
          <a:picLocks noChangeAspect="1"/>
        </xdr:cNvPicPr>
      </xdr:nvPicPr>
      <xdr:blipFill rotWithShape="1">
        <a:blip xmlns:r="http://schemas.openxmlformats.org/officeDocument/2006/relationships" r:embed="rId1"/>
        <a:srcRect r="53762"/>
        <a:stretch/>
      </xdr:blipFill>
      <xdr:spPr>
        <a:xfrm>
          <a:off x="6474243" y="90835"/>
          <a:ext cx="480622" cy="450710"/>
        </a:xfrm>
        <a:prstGeom prst="rect">
          <a:avLst/>
        </a:prstGeom>
      </xdr:spPr>
    </xdr:pic>
    <xdr:clientData/>
  </xdr:twoCellAnchor>
  <xdr:twoCellAnchor editAs="oneCell">
    <xdr:from>
      <xdr:col>5</xdr:col>
      <xdr:colOff>86022</xdr:colOff>
      <xdr:row>0</xdr:row>
      <xdr:rowOff>37570</xdr:rowOff>
    </xdr:from>
    <xdr:to>
      <xdr:col>5</xdr:col>
      <xdr:colOff>1445123</xdr:colOff>
      <xdr:row>1</xdr:row>
      <xdr:rowOff>210364</xdr:rowOff>
    </xdr:to>
    <xdr:pic>
      <xdr:nvPicPr>
        <xdr:cNvPr id="9" name="Picture 8">
          <a:extLst>
            <a:ext uri="{FF2B5EF4-FFF2-40B4-BE49-F238E27FC236}">
              <a16:creationId xmlns:a16="http://schemas.microsoft.com/office/drawing/2014/main" id="{4E462515-9507-4D59-983C-A279C410C3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1000" y="37570"/>
          <a:ext cx="1359101" cy="597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83819</xdr:colOff>
      <xdr:row>23</xdr:row>
      <xdr:rowOff>9526</xdr:rowOff>
    </xdr:from>
    <xdr:to>
      <xdr:col>3</xdr:col>
      <xdr:colOff>3299459</xdr:colOff>
      <xdr:row>50</xdr:row>
      <xdr:rowOff>144316</xdr:rowOff>
    </xdr:to>
    <xdr:pic>
      <xdr:nvPicPr>
        <xdr:cNvPr id="2" name="Picture 1" descr="United Nations Sustainable Development Goals (SDGs) - Anglican Missions">
          <a:extLst>
            <a:ext uri="{FF2B5EF4-FFF2-40B4-BE49-F238E27FC236}">
              <a16:creationId xmlns:a16="http://schemas.microsoft.com/office/drawing/2014/main" id="{1565511A-47D9-2446-DD53-BCC845381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4" y="9248776"/>
          <a:ext cx="7320915" cy="476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240359</xdr:colOff>
      <xdr:row>24</xdr:row>
      <xdr:rowOff>41200</xdr:rowOff>
    </xdr:from>
    <xdr:to>
      <xdr:col>12</xdr:col>
      <xdr:colOff>55469</xdr:colOff>
      <xdr:row>44</xdr:row>
      <xdr:rowOff>57288</xdr:rowOff>
    </xdr:to>
    <xdr:graphicFrame macro="">
      <xdr:nvGraphicFramePr>
        <xdr:cNvPr id="15" name="Chart 14">
          <a:extLst>
            <a:ext uri="{FF2B5EF4-FFF2-40B4-BE49-F238E27FC236}">
              <a16:creationId xmlns:a16="http://schemas.microsoft.com/office/drawing/2014/main" id="{D0661848-754C-40D7-8055-7C2249A9C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749598</xdr:colOff>
      <xdr:row>1</xdr:row>
      <xdr:rowOff>44823</xdr:rowOff>
    </xdr:from>
    <xdr:to>
      <xdr:col>11</xdr:col>
      <xdr:colOff>763868</xdr:colOff>
      <xdr:row>6</xdr:row>
      <xdr:rowOff>38706</xdr:rowOff>
    </xdr:to>
    <xdr:pic>
      <xdr:nvPicPr>
        <xdr:cNvPr id="3" name="Picture 2">
          <a:extLst>
            <a:ext uri="{FF2B5EF4-FFF2-40B4-BE49-F238E27FC236}">
              <a16:creationId xmlns:a16="http://schemas.microsoft.com/office/drawing/2014/main" id="{FD77E9CA-2F64-4501-A402-B9034A565F13}"/>
            </a:ext>
          </a:extLst>
        </xdr:cNvPr>
        <xdr:cNvPicPr>
          <a:picLocks noChangeAspect="1"/>
        </xdr:cNvPicPr>
      </xdr:nvPicPr>
      <xdr:blipFill rotWithShape="1">
        <a:blip xmlns:r="http://schemas.openxmlformats.org/officeDocument/2006/relationships" r:embed="rId2"/>
        <a:srcRect r="53480"/>
        <a:stretch/>
      </xdr:blipFill>
      <xdr:spPr>
        <a:xfrm>
          <a:off x="9154010" y="224117"/>
          <a:ext cx="998146" cy="890354"/>
        </a:xfrm>
        <a:prstGeom prst="rect">
          <a:avLst/>
        </a:prstGeom>
      </xdr:spPr>
    </xdr:pic>
    <xdr:clientData/>
  </xdr:twoCellAnchor>
  <xdr:twoCellAnchor>
    <xdr:from>
      <xdr:col>6</xdr:col>
      <xdr:colOff>482600</xdr:colOff>
      <xdr:row>48</xdr:row>
      <xdr:rowOff>25677</xdr:rowOff>
    </xdr:from>
    <xdr:to>
      <xdr:col>11</xdr:col>
      <xdr:colOff>749854</xdr:colOff>
      <xdr:row>55</xdr:row>
      <xdr:rowOff>102015</xdr:rowOff>
    </xdr:to>
    <xdr:graphicFrame macro="">
      <xdr:nvGraphicFramePr>
        <xdr:cNvPr id="14" name="Chart 13">
          <a:extLst>
            <a:ext uri="{FF2B5EF4-FFF2-40B4-BE49-F238E27FC236}">
              <a16:creationId xmlns:a16="http://schemas.microsoft.com/office/drawing/2014/main" id="{ED5FD86C-169B-4ADA-923D-0F2AEFE84C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523128</xdr:colOff>
      <xdr:row>24</xdr:row>
      <xdr:rowOff>87033</xdr:rowOff>
    </xdr:from>
    <xdr:to>
      <xdr:col>11</xdr:col>
      <xdr:colOff>224117</xdr:colOff>
      <xdr:row>26</xdr:row>
      <xdr:rowOff>7658</xdr:rowOff>
    </xdr:to>
    <xdr:sp macro="" textlink="">
      <xdr:nvSpPr>
        <xdr:cNvPr id="16" name="TextBox 15">
          <a:extLst>
            <a:ext uri="{FF2B5EF4-FFF2-40B4-BE49-F238E27FC236}">
              <a16:creationId xmlns:a16="http://schemas.microsoft.com/office/drawing/2014/main" id="{EE4FBCBE-0F02-4E99-8A87-F8E29CB694DD}"/>
            </a:ext>
          </a:extLst>
        </xdr:cNvPr>
        <xdr:cNvSpPr txBox="1"/>
      </xdr:nvSpPr>
      <xdr:spPr>
        <a:xfrm>
          <a:off x="6204510" y="4927974"/>
          <a:ext cx="3331695" cy="279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ESG_VC</a:t>
          </a:r>
          <a:r>
            <a:rPr lang="en-GB" sz="1100" b="1" baseline="0"/>
            <a:t> </a:t>
          </a:r>
          <a:r>
            <a:rPr lang="en-GB" sz="1100" b="1"/>
            <a:t>Assessment by</a:t>
          </a:r>
          <a:r>
            <a:rPr lang="en-GB" sz="1100" b="1" baseline="0"/>
            <a:t> ESG Outcome</a:t>
          </a:r>
          <a:endParaRPr lang="en-GB" sz="1100" b="1"/>
        </a:p>
      </xdr:txBody>
    </xdr:sp>
    <xdr:clientData/>
  </xdr:twoCellAnchor>
  <xdr:twoCellAnchor>
    <xdr:from>
      <xdr:col>8</xdr:col>
      <xdr:colOff>790389</xdr:colOff>
      <xdr:row>43</xdr:row>
      <xdr:rowOff>106270</xdr:rowOff>
    </xdr:from>
    <xdr:to>
      <xdr:col>11</xdr:col>
      <xdr:colOff>897405</xdr:colOff>
      <xdr:row>44</xdr:row>
      <xdr:rowOff>163420</xdr:rowOff>
    </xdr:to>
    <xdr:sp macro="" textlink="">
      <xdr:nvSpPr>
        <xdr:cNvPr id="17" name="TextBox 16">
          <a:extLst>
            <a:ext uri="{FF2B5EF4-FFF2-40B4-BE49-F238E27FC236}">
              <a16:creationId xmlns:a16="http://schemas.microsoft.com/office/drawing/2014/main" id="{BCB88D9B-1416-4FD1-9C8A-39DF9EF05AF3}"/>
            </a:ext>
          </a:extLst>
        </xdr:cNvPr>
        <xdr:cNvSpPr txBox="1"/>
      </xdr:nvSpPr>
      <xdr:spPr>
        <a:xfrm>
          <a:off x="7915089" y="8583520"/>
          <a:ext cx="305024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b="0" i="1"/>
            <a:t>100% = Maximum score</a:t>
          </a:r>
          <a:r>
            <a:rPr lang="en-GB" sz="900" b="0" i="1" baseline="0"/>
            <a:t> attained for that outcome</a:t>
          </a:r>
          <a:endParaRPr lang="en-GB" sz="900" b="0" i="1"/>
        </a:p>
      </xdr:txBody>
    </xdr:sp>
    <xdr:clientData/>
  </xdr:twoCellAnchor>
  <xdr:twoCellAnchor>
    <xdr:from>
      <xdr:col>6</xdr:col>
      <xdr:colOff>626745</xdr:colOff>
      <xdr:row>46</xdr:row>
      <xdr:rowOff>95250</xdr:rowOff>
    </xdr:from>
    <xdr:to>
      <xdr:col>12</xdr:col>
      <xdr:colOff>127634</xdr:colOff>
      <xdr:row>48</xdr:row>
      <xdr:rowOff>15875</xdr:rowOff>
    </xdr:to>
    <xdr:sp macro="" textlink="">
      <xdr:nvSpPr>
        <xdr:cNvPr id="31" name="TextBox 30">
          <a:extLst>
            <a:ext uri="{FF2B5EF4-FFF2-40B4-BE49-F238E27FC236}">
              <a16:creationId xmlns:a16="http://schemas.microsoft.com/office/drawing/2014/main" id="{3586E4EA-FE05-4482-BBFE-39C3AC2D45AA}"/>
            </a:ext>
          </a:extLst>
        </xdr:cNvPr>
        <xdr:cNvSpPr txBox="1"/>
      </xdr:nvSpPr>
      <xdr:spPr>
        <a:xfrm>
          <a:off x="5789295" y="8620125"/>
          <a:ext cx="5387339"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ESG_VC Assessment Score in the Next 12 Months</a:t>
          </a:r>
        </a:p>
      </xdr:txBody>
    </xdr:sp>
    <xdr:clientData/>
  </xdr:twoCellAnchor>
  <xdr:twoCellAnchor>
    <xdr:from>
      <xdr:col>2</xdr:col>
      <xdr:colOff>866775</xdr:colOff>
      <xdr:row>57</xdr:row>
      <xdr:rowOff>0</xdr:rowOff>
    </xdr:from>
    <xdr:to>
      <xdr:col>10</xdr:col>
      <xdr:colOff>254000</xdr:colOff>
      <xdr:row>58</xdr:row>
      <xdr:rowOff>104775</xdr:rowOff>
    </xdr:to>
    <xdr:sp macro="" textlink="">
      <xdr:nvSpPr>
        <xdr:cNvPr id="35" name="TextBox 34">
          <a:extLst>
            <a:ext uri="{FF2B5EF4-FFF2-40B4-BE49-F238E27FC236}">
              <a16:creationId xmlns:a16="http://schemas.microsoft.com/office/drawing/2014/main" id="{27DDEB12-ECD9-409C-8D81-7B18FA669FA9}"/>
            </a:ext>
          </a:extLst>
        </xdr:cNvPr>
        <xdr:cNvSpPr txBox="1"/>
      </xdr:nvSpPr>
      <xdr:spPr>
        <a:xfrm>
          <a:off x="2009775" y="10496550"/>
          <a:ext cx="66262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Initiatives in</a:t>
          </a:r>
          <a:r>
            <a:rPr lang="en-GB" sz="1100" b="1" baseline="0"/>
            <a:t> </a:t>
          </a:r>
          <a:r>
            <a:rPr lang="en-GB" sz="1100" b="1"/>
            <a:t>The ESG_VC</a:t>
          </a:r>
          <a:r>
            <a:rPr lang="en-GB" sz="1100" b="1" baseline="0"/>
            <a:t> </a:t>
          </a:r>
          <a:r>
            <a:rPr lang="en-GB" sz="1100" b="1"/>
            <a:t>Assessment to Action in the Next 12 Months</a:t>
          </a:r>
        </a:p>
      </xdr:txBody>
    </xdr:sp>
    <xdr:clientData/>
  </xdr:twoCellAnchor>
  <xdr:oneCellAnchor>
    <xdr:from>
      <xdr:col>10</xdr:col>
      <xdr:colOff>76200</xdr:colOff>
      <xdr:row>14</xdr:row>
      <xdr:rowOff>160337</xdr:rowOff>
    </xdr:from>
    <xdr:ext cx="65" cy="172227"/>
    <xdr:sp macro="" textlink="">
      <xdr:nvSpPr>
        <xdr:cNvPr id="2" name="TextBox 1">
          <a:extLst>
            <a:ext uri="{FF2B5EF4-FFF2-40B4-BE49-F238E27FC236}">
              <a16:creationId xmlns:a16="http://schemas.microsoft.com/office/drawing/2014/main" id="{EDE2487D-8839-496B-B1D7-60A2E9006DAC}"/>
            </a:ext>
          </a:extLst>
        </xdr:cNvPr>
        <xdr:cNvSpPr txBox="1"/>
      </xdr:nvSpPr>
      <xdr:spPr>
        <a:xfrm>
          <a:off x="8458200" y="2693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240359</xdr:colOff>
      <xdr:row>24</xdr:row>
      <xdr:rowOff>41200</xdr:rowOff>
    </xdr:from>
    <xdr:to>
      <xdr:col>12</xdr:col>
      <xdr:colOff>55469</xdr:colOff>
      <xdr:row>44</xdr:row>
      <xdr:rowOff>57288</xdr:rowOff>
    </xdr:to>
    <xdr:graphicFrame macro="">
      <xdr:nvGraphicFramePr>
        <xdr:cNvPr id="2" name="Chart 1">
          <a:extLst>
            <a:ext uri="{FF2B5EF4-FFF2-40B4-BE49-F238E27FC236}">
              <a16:creationId xmlns:a16="http://schemas.microsoft.com/office/drawing/2014/main" id="{EB157678-6402-43CD-B52E-6B1DDBB2C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749598</xdr:colOff>
      <xdr:row>1</xdr:row>
      <xdr:rowOff>44823</xdr:rowOff>
    </xdr:from>
    <xdr:to>
      <xdr:col>11</xdr:col>
      <xdr:colOff>763868</xdr:colOff>
      <xdr:row>6</xdr:row>
      <xdr:rowOff>38706</xdr:rowOff>
    </xdr:to>
    <xdr:pic>
      <xdr:nvPicPr>
        <xdr:cNvPr id="3" name="Picture 2">
          <a:extLst>
            <a:ext uri="{FF2B5EF4-FFF2-40B4-BE49-F238E27FC236}">
              <a16:creationId xmlns:a16="http://schemas.microsoft.com/office/drawing/2014/main" id="{8B442000-4F6C-4C03-AB89-4B236C265FE5}"/>
            </a:ext>
          </a:extLst>
        </xdr:cNvPr>
        <xdr:cNvPicPr>
          <a:picLocks noChangeAspect="1"/>
        </xdr:cNvPicPr>
      </xdr:nvPicPr>
      <xdr:blipFill rotWithShape="1">
        <a:blip xmlns:r="http://schemas.openxmlformats.org/officeDocument/2006/relationships" r:embed="rId2"/>
        <a:srcRect r="53480"/>
        <a:stretch/>
      </xdr:blipFill>
      <xdr:spPr>
        <a:xfrm>
          <a:off x="9832638" y="218178"/>
          <a:ext cx="999155" cy="887328"/>
        </a:xfrm>
        <a:prstGeom prst="rect">
          <a:avLst/>
        </a:prstGeom>
      </xdr:spPr>
    </xdr:pic>
    <xdr:clientData/>
  </xdr:twoCellAnchor>
  <xdr:twoCellAnchor>
    <xdr:from>
      <xdr:col>6</xdr:col>
      <xdr:colOff>482600</xdr:colOff>
      <xdr:row>48</xdr:row>
      <xdr:rowOff>25677</xdr:rowOff>
    </xdr:from>
    <xdr:to>
      <xdr:col>11</xdr:col>
      <xdr:colOff>749854</xdr:colOff>
      <xdr:row>55</xdr:row>
      <xdr:rowOff>102015</xdr:rowOff>
    </xdr:to>
    <xdr:graphicFrame macro="">
      <xdr:nvGraphicFramePr>
        <xdr:cNvPr id="4" name="Chart 3">
          <a:extLst>
            <a:ext uri="{FF2B5EF4-FFF2-40B4-BE49-F238E27FC236}">
              <a16:creationId xmlns:a16="http://schemas.microsoft.com/office/drawing/2014/main" id="{E9409256-B6D4-4CA8-A32C-4C4E763B9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523128</xdr:colOff>
      <xdr:row>24</xdr:row>
      <xdr:rowOff>87033</xdr:rowOff>
    </xdr:from>
    <xdr:to>
      <xdr:col>11</xdr:col>
      <xdr:colOff>224117</xdr:colOff>
      <xdr:row>26</xdr:row>
      <xdr:rowOff>7658</xdr:rowOff>
    </xdr:to>
    <xdr:sp macro="" textlink="">
      <xdr:nvSpPr>
        <xdr:cNvPr id="5" name="TextBox 4">
          <a:extLst>
            <a:ext uri="{FF2B5EF4-FFF2-40B4-BE49-F238E27FC236}">
              <a16:creationId xmlns:a16="http://schemas.microsoft.com/office/drawing/2014/main" id="{0327E17D-E138-42F6-80B4-88D0963F0E7B}"/>
            </a:ext>
          </a:extLst>
        </xdr:cNvPr>
        <xdr:cNvSpPr txBox="1"/>
      </xdr:nvSpPr>
      <xdr:spPr>
        <a:xfrm>
          <a:off x="6664848" y="4841913"/>
          <a:ext cx="3625289"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ESG_VC</a:t>
          </a:r>
          <a:r>
            <a:rPr lang="en-GB" sz="1100" b="1" baseline="0"/>
            <a:t> </a:t>
          </a:r>
          <a:r>
            <a:rPr lang="en-GB" sz="1100" b="1"/>
            <a:t>Assessment by</a:t>
          </a:r>
          <a:r>
            <a:rPr lang="en-GB" sz="1100" b="1" baseline="0"/>
            <a:t> ESG Outcome</a:t>
          </a:r>
          <a:endParaRPr lang="en-GB" sz="1100" b="1"/>
        </a:p>
      </xdr:txBody>
    </xdr:sp>
    <xdr:clientData/>
  </xdr:twoCellAnchor>
  <xdr:twoCellAnchor>
    <xdr:from>
      <xdr:col>8</xdr:col>
      <xdr:colOff>790389</xdr:colOff>
      <xdr:row>43</xdr:row>
      <xdr:rowOff>106270</xdr:rowOff>
    </xdr:from>
    <xdr:to>
      <xdr:col>11</xdr:col>
      <xdr:colOff>897405</xdr:colOff>
      <xdr:row>44</xdr:row>
      <xdr:rowOff>163420</xdr:rowOff>
    </xdr:to>
    <xdr:sp macro="" textlink="">
      <xdr:nvSpPr>
        <xdr:cNvPr id="6" name="TextBox 5">
          <a:extLst>
            <a:ext uri="{FF2B5EF4-FFF2-40B4-BE49-F238E27FC236}">
              <a16:creationId xmlns:a16="http://schemas.microsoft.com/office/drawing/2014/main" id="{CEBB39EF-60CF-4641-BB20-C0FB6D84645D}"/>
            </a:ext>
          </a:extLst>
        </xdr:cNvPr>
        <xdr:cNvSpPr txBox="1"/>
      </xdr:nvSpPr>
      <xdr:spPr>
        <a:xfrm>
          <a:off x="7913184" y="8114890"/>
          <a:ext cx="3048336" cy="232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900" b="0" i="1"/>
            <a:t>100% = Maximum score</a:t>
          </a:r>
          <a:r>
            <a:rPr lang="en-GB" sz="900" b="0" i="1" baseline="0"/>
            <a:t> attained for that outcome</a:t>
          </a:r>
          <a:endParaRPr lang="en-GB" sz="900" b="0" i="1"/>
        </a:p>
      </xdr:txBody>
    </xdr:sp>
    <xdr:clientData/>
  </xdr:twoCellAnchor>
  <xdr:twoCellAnchor>
    <xdr:from>
      <xdr:col>6</xdr:col>
      <xdr:colOff>626745</xdr:colOff>
      <xdr:row>46</xdr:row>
      <xdr:rowOff>95250</xdr:rowOff>
    </xdr:from>
    <xdr:to>
      <xdr:col>12</xdr:col>
      <xdr:colOff>127634</xdr:colOff>
      <xdr:row>48</xdr:row>
      <xdr:rowOff>15875</xdr:rowOff>
    </xdr:to>
    <xdr:sp macro="" textlink="">
      <xdr:nvSpPr>
        <xdr:cNvPr id="7" name="TextBox 6">
          <a:extLst>
            <a:ext uri="{FF2B5EF4-FFF2-40B4-BE49-F238E27FC236}">
              <a16:creationId xmlns:a16="http://schemas.microsoft.com/office/drawing/2014/main" id="{782CBFDC-4725-4452-8F81-34B2DEE65CEF}"/>
            </a:ext>
          </a:extLst>
        </xdr:cNvPr>
        <xdr:cNvSpPr txBox="1"/>
      </xdr:nvSpPr>
      <xdr:spPr>
        <a:xfrm>
          <a:off x="5793105" y="8616315"/>
          <a:ext cx="5387339" cy="271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ESG_VC Assessment Score in the Next 12 Months</a:t>
          </a:r>
        </a:p>
      </xdr:txBody>
    </xdr:sp>
    <xdr:clientData/>
  </xdr:twoCellAnchor>
  <xdr:twoCellAnchor>
    <xdr:from>
      <xdr:col>2</xdr:col>
      <xdr:colOff>866775</xdr:colOff>
      <xdr:row>57</xdr:row>
      <xdr:rowOff>0</xdr:rowOff>
    </xdr:from>
    <xdr:to>
      <xdr:col>10</xdr:col>
      <xdr:colOff>254000</xdr:colOff>
      <xdr:row>58</xdr:row>
      <xdr:rowOff>104775</xdr:rowOff>
    </xdr:to>
    <xdr:sp macro="" textlink="">
      <xdr:nvSpPr>
        <xdr:cNvPr id="8" name="TextBox 7">
          <a:extLst>
            <a:ext uri="{FF2B5EF4-FFF2-40B4-BE49-F238E27FC236}">
              <a16:creationId xmlns:a16="http://schemas.microsoft.com/office/drawing/2014/main" id="{6CADF37E-F08A-4E44-847D-4DD09A9AAB28}"/>
            </a:ext>
          </a:extLst>
        </xdr:cNvPr>
        <xdr:cNvSpPr txBox="1"/>
      </xdr:nvSpPr>
      <xdr:spPr>
        <a:xfrm>
          <a:off x="2103120" y="10420350"/>
          <a:ext cx="723392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Initiatives in</a:t>
          </a:r>
          <a:r>
            <a:rPr lang="en-GB" sz="1100" b="1" baseline="0"/>
            <a:t> </a:t>
          </a:r>
          <a:r>
            <a:rPr lang="en-GB" sz="1100" b="1"/>
            <a:t>The ESG_VC</a:t>
          </a:r>
          <a:r>
            <a:rPr lang="en-GB" sz="1100" b="1" baseline="0"/>
            <a:t> </a:t>
          </a:r>
          <a:r>
            <a:rPr lang="en-GB" sz="1100" b="1"/>
            <a:t>Assessment to Action in the Next 12 Months</a:t>
          </a:r>
        </a:p>
      </xdr:txBody>
    </xdr:sp>
    <xdr:clientData/>
  </xdr:twoCellAnchor>
  <xdr:oneCellAnchor>
    <xdr:from>
      <xdr:col>10</xdr:col>
      <xdr:colOff>76200</xdr:colOff>
      <xdr:row>14</xdr:row>
      <xdr:rowOff>160337</xdr:rowOff>
    </xdr:from>
    <xdr:ext cx="65" cy="172227"/>
    <xdr:sp macro="" textlink="">
      <xdr:nvSpPr>
        <xdr:cNvPr id="9" name="TextBox 8">
          <a:extLst>
            <a:ext uri="{FF2B5EF4-FFF2-40B4-BE49-F238E27FC236}">
              <a16:creationId xmlns:a16="http://schemas.microsoft.com/office/drawing/2014/main" id="{BF5C3EE8-F457-4F31-A69C-01A0AC5136CB}"/>
            </a:ext>
          </a:extLst>
        </xdr:cNvPr>
        <xdr:cNvSpPr txBox="1"/>
      </xdr:nvSpPr>
      <xdr:spPr>
        <a:xfrm>
          <a:off x="9163050" y="264826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Beales" refreshedDate="44705.705750925925" createdVersion="7" refreshedVersion="7" minRefreshableVersion="3" recordCount="54" xr:uid="{23FA0FBA-A118-4FE5-BC09-E70031CA0A49}">
  <cacheSource type="worksheet">
    <worksheetSource ref="A2:L73" sheet="ESG_VC Framework"/>
  </cacheSource>
  <cacheFields count="17">
    <cacheField name="ESG theme" numFmtId="0">
      <sharedItems containsBlank="1"/>
    </cacheField>
    <cacheField name="Outcome" numFmtId="0">
      <sharedItems containsBlank="1"/>
    </cacheField>
    <cacheField name="Ref" numFmtId="0">
      <sharedItems longText="1"/>
    </cacheField>
    <cacheField name="Batch" numFmtId="0">
      <sharedItems containsBlank="1"/>
    </cacheField>
    <cacheField name="Question" numFmtId="0">
      <sharedItems containsBlank="1"/>
    </cacheField>
    <cacheField name="US Equivalent" numFmtId="0">
      <sharedItems containsBlank="1"/>
    </cacheField>
    <cacheField name="Accreditation Level" numFmtId="0">
      <sharedItems containsString="0" containsBlank="1" containsNumber="1" containsInteger="1" minValue="1" maxValue="2"/>
    </cacheField>
    <cacheField name="Accreditation Question" numFmtId="0">
      <sharedItems containsString="0" containsBlank="1" containsNumber="1" containsInteger="1" minValue="1" maxValue="15"/>
    </cacheField>
    <cacheField name="Improvement Plan Actions" numFmtId="0">
      <sharedItems containsBlank="1"/>
    </cacheField>
    <cacheField name="Response" numFmtId="0">
      <sharedItems containsBlank="1" containsMixedTypes="1" containsNumber="1" minValue="0.02" maxValue="7.0000000000000007E-2"/>
    </cacheField>
    <cacheField name="Notes on your response" numFmtId="0">
      <sharedItems containsBlank="1"/>
    </cacheField>
    <cacheField name="2022 Update Note" numFmtId="0">
      <sharedItems containsBlank="1"/>
    </cacheField>
    <cacheField name="Guidance" numFmtId="0">
      <sharedItems containsBlank="1" longText="1"/>
    </cacheField>
    <cacheField name="Style" numFmtId="0">
      <sharedItems containsBlank="1" count="5">
        <s v="Yes/No"/>
        <s v="Date"/>
        <s v="Percentage"/>
        <s v="Number"/>
        <m/>
      </sharedItems>
    </cacheField>
    <cacheField name="Counter" numFmtId="1">
      <sharedItems containsString="0" containsBlank="1" containsNumber="1" containsInteger="1" minValue="0" maxValue="2"/>
    </cacheField>
    <cacheField name="Improvement Plan" numFmtId="166">
      <sharedItems containsString="0" containsBlank="1" containsNumber="1" containsInteger="1" minValue="0" maxValue="1"/>
    </cacheField>
    <cacheField name="Questions / Com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s v="Environmental Decarbonising &amp; Safeguarding Our World"/>
    <s v="Carbon emissions reduced"/>
    <s v="VC1"/>
    <m/>
    <s v="Do you measure your carbon footprint?"/>
    <s v="Do you measure your carbon footprint?"/>
    <n v="2"/>
    <n v="13"/>
    <s v="Measure our carbon footprint"/>
    <s v="No - but plan to in the next 12 months"/>
    <m/>
    <s v="Capture scopes 1-3_x000a_No need for numbers for this framework."/>
    <s v="ESG_VC resource - Targeting net zero: https://www.notion.so/Targeting-Net-Zero-27a7bc34f3754de0bb200a37a3321e52_x000a__x000a_ESG_VC resource - Measuring Your Carbon Footprint: https://www.notion.so/Measuring-Your-Carbon-Footprint-87a2affab1f84e688d534c253b04f2d3"/>
    <x v="0"/>
    <n v="1"/>
    <n v="1"/>
    <m/>
  </r>
  <r>
    <m/>
    <m/>
    <s v="VC2"/>
    <m/>
    <s v="Do you have a policy and programme in place to achieve net zero carbon? Including monitoring plan with specific milestones (issued by the end of 2021)"/>
    <s v="Do you have a policy and/or program in place to achieve net zero carbon emissions, including a monitoring plan with specific milestones?"/>
    <n v="2"/>
    <n v="3"/>
    <s v="Put a policy and programme in place to achieve net zero carbon. Including monitoring plan with specific milestones (issued by the end of 2021) "/>
    <s v="No - but plan to in the next 12 months"/>
    <m/>
    <m/>
    <s v="Please indicate in the notes whether your net zero policy focuses only on Scope 1 and 2 emissions or also on Scope 3 "/>
    <x v="1"/>
    <n v="1"/>
    <n v="1"/>
    <s v="By 2030, or by whichever year the company is working towards"/>
  </r>
  <r>
    <m/>
    <m/>
    <s v="VC3"/>
    <s v="C"/>
    <s v="Do you have external carbon certifications for your business, or do you include carbon reporting in your annual external audit?"/>
    <s v="Have you achieved independently verified carbon certification for your business? "/>
    <m/>
    <m/>
    <s v="Achieve Carbon Certification for your business (Carbon Trust Standard, Planet Mark or equivalent independently verified)"/>
    <s v="No"/>
    <m/>
    <m/>
    <s v="_x000a_ESG_VC resource - Commit and certify: https://www.notion.so/Commit-and-Certify-3cd6926bc33d4f5d8825443eebf82179"/>
    <x v="0"/>
    <n v="0"/>
    <n v="0"/>
    <m/>
  </r>
  <r>
    <m/>
    <m/>
    <s v="VC4"/>
    <m/>
    <s v="Do you use any carbon offsetting tools or initiatives to offset your carbon emissions?"/>
    <s v="Do you use any carbon offsetting tools or initiatives to offset your carbon emissions?  If so, please share which one(s)."/>
    <n v="2"/>
    <n v="7"/>
    <s v="Use carbon offsetting tools or initiatives to offset our carbon emissions"/>
    <s v="Yes"/>
    <m/>
    <m/>
    <s v="ESG_VC resource - Offset emissions you can’t reduce: https://www.notion.so/Offset-emissions-you-can-t-reduce-381cee108e674c008dc559cff3e339b4"/>
    <x v="0"/>
    <n v="2"/>
    <n v="0"/>
    <m/>
  </r>
  <r>
    <m/>
    <m/>
    <s v="VC8"/>
    <s v="B"/>
    <s v="What percentage of your office's energy consumption comes from renewable sources?"/>
    <s v="Does your office have energy-efficient measures implemented throughout the building?"/>
    <m/>
    <m/>
    <s v="Report what percentage of our office's energy usage comes from renewable sources"/>
    <n v="0.04"/>
    <m/>
    <s v="Changed to renewable sources rather than generic energy-efficient measures"/>
    <m/>
    <x v="2"/>
    <n v="2"/>
    <n v="0"/>
    <m/>
  </r>
  <r>
    <m/>
    <s v="Air pollution is reduced"/>
    <s v="VC5"/>
    <m/>
    <s v="What percentage of your employees take part in sustainable travel initiatives? "/>
    <s v="What percentage of your employees use public or non-motorized personal transportation to commute?"/>
    <m/>
    <m/>
    <s v="Measure the percentage of our employees that part in sustainable travel initiatives"/>
    <s v="41-60%"/>
    <m/>
    <s v="Change to US version to broaden from bike to work only "/>
    <s v="Sustainable transport can include but is not limited to; bike to work schemes, electric vehicle schemes._x000a__x000a_ESG_VC resource - Sustainable travel: https://www.notion.so/Sustainable-Travel-9708b06a72f14be3891a5fe49072b5ea"/>
    <x v="2"/>
    <n v="2"/>
    <n v="0"/>
    <m/>
  </r>
  <r>
    <m/>
    <m/>
    <s v="VC6"/>
    <m/>
    <s v="Do you have a corporate scheme in place to reduce the emissions of your plane travel?"/>
    <s v="Do you have a corporate policy to reduce air travel?"/>
    <m/>
    <m/>
    <s v="Put a corporate scheme to reduce plane travel in place"/>
    <s v="No"/>
    <m/>
    <s v="No need to track miles"/>
    <m/>
    <x v="0"/>
    <n v="0"/>
    <n v="0"/>
    <m/>
  </r>
  <r>
    <m/>
    <m/>
    <s v="VC7"/>
    <m/>
    <s v="Do you have measures to reduce the emissions of your own distribution fleet or do you prioritise logistics companies that have a net zero policy?"/>
    <s v="Do you have measures to reduce the emissions of your own distribution fleet or do you prioritize logistics companies that have a net zero policy?"/>
    <n v="2"/>
    <n v="6"/>
    <s v="Create measures to reduce the emissions of our own distribution fleet or prioritise logistics companies that have a net zero policy."/>
    <s v="Not relevant"/>
    <m/>
    <m/>
    <m/>
    <x v="0"/>
    <n v="0"/>
    <n v="0"/>
    <m/>
  </r>
  <r>
    <m/>
    <s v="Circular Economy"/>
    <s v="VC9"/>
    <m/>
    <s v="Do you have a policy to reduce or reuse hard to recycle waste? "/>
    <s v="Do you have a recycling initiative within your company office/s?"/>
    <n v="2"/>
    <n v="9"/>
    <s v="Create policy for recycling or reusing hard to recycle waste"/>
    <s v="No - but plan to in the next 12 months"/>
    <m/>
    <s v="Focus on hard to recycle waste and allow not relevant following general recycling question being too easy."/>
    <s v="Hard to recycle waste includes but is not limited to; hazardous materials, glass, textiles, furniture_x000a__x000a_ESG_VC resource - Recycling and reusing: https://www.notion.so/Recycling-and-Reusing-01cff31c9d6549ff9dbc85a2f0ad0afe"/>
    <x v="0"/>
    <n v="1"/>
    <n v="1"/>
    <m/>
  </r>
  <r>
    <m/>
    <m/>
    <s v="VC10"/>
    <m/>
    <s v="What percentage of the packaging you use for your products is recycled or reusable (e.g. via Loop or other schemes)?"/>
    <s v="What percentage of the packaging you use for your products is recycled or reusable (e.g. via Loop or other methods)?"/>
    <n v="2"/>
    <n v="8"/>
    <s v="Measure the percentage of recycled or reusable packaging we use for our product(s) "/>
    <n v="0.03"/>
    <m/>
    <m/>
    <m/>
    <x v="2"/>
    <n v="2"/>
    <n v="0"/>
    <m/>
  </r>
  <r>
    <m/>
    <s v="Responsible procurement"/>
    <s v="VC11"/>
    <m/>
    <s v="What percentage of your procurement spend includes suppliers that are local to your business?"/>
    <s v="What percentage of your suppliers are local to your business?"/>
    <m/>
    <m/>
    <s v="Measure the percentage of our suppliers that are local to our business"/>
    <n v="0.03"/>
    <m/>
    <m/>
    <m/>
    <x v="2"/>
    <n v="2"/>
    <n v="0"/>
    <m/>
  </r>
  <r>
    <m/>
    <m/>
    <s v="VC12"/>
    <m/>
    <s v="What percentage of your procurement spend goes to suppliers that have you screened for carbon efficiency? (e.g. data centres, IT / hosting providers, manufacturers)"/>
    <s v="What percentage of your suppliers have you screened for carbon efficiency? (e.g. data centers, IT/ hosting providers, manufacturers)"/>
    <n v="1"/>
    <n v="10"/>
    <s v="Measure the percentage of our suppliers that we have screened for carbon efficiency"/>
    <n v="0.04"/>
    <m/>
    <s v="Focus on tech"/>
    <s v="UN PRI: Managing ESG risks in the supply chain_x000a_https://www.unpri.org/environmental-social-and-governance-issues/managing-esg-risk-in-the-supply-chains-of-private-companies-and-assets/615.article"/>
    <x v="2"/>
    <n v="2"/>
    <n v="0"/>
    <m/>
  </r>
  <r>
    <m/>
    <m/>
    <s v="VC13"/>
    <m/>
    <s v="If you have your own warehouse / manufacturing facilities, do you have initiatives in place to limit energy and carbon footprint?"/>
    <s v="If you have your own warehouse/ manufacturing facilities, do you have initiatives in place to limit energy and carbon footprint?"/>
    <n v="2"/>
    <n v="6"/>
    <s v="Put initiatives in place to limit energy and carbon footprint, in our own warehouse/manufacturing facilities"/>
    <s v="No - but plan to in the next 12 months"/>
    <m/>
    <s v="Product"/>
    <m/>
    <x v="0"/>
    <n v="1"/>
    <n v="1"/>
    <m/>
  </r>
  <r>
    <m/>
    <m/>
    <s v="VC14"/>
    <m/>
    <s v="What percentage of your suppliers have you conducted modern slavery due dilligence on?"/>
    <s v="What percentage of your suppliers have you conducted forced and/ or child labor due dilligence on?"/>
    <n v="2"/>
    <n v="15"/>
    <s v="Measure the percentage of our suppliers that we have conducted modern slavery due dilligence on"/>
    <n v="0.05"/>
    <m/>
    <m/>
    <m/>
    <x v="2"/>
    <n v="2"/>
    <n v="0"/>
    <m/>
  </r>
  <r>
    <s v="Social_x000a_Building a Resilient, Engaged and Supported Workforce "/>
    <s v="Parental policy"/>
    <s v="VC15"/>
    <m/>
    <s v="How many weeks of paid primary carer parental leave do you offer above statutory requirement?"/>
    <s v="How many weeks of paid parental leave for a primary caretaker do you offer?"/>
    <m/>
    <m/>
    <s v="Report the length of paid primary carer parental leave offered"/>
    <s v="We plan to report this metric in the next 12 months"/>
    <s v="Zero = no points?"/>
    <m/>
    <s v="The primary carer of a child is the parent that spends the most time with the child and meets most of their needs (e.g., feeding, dressing, bathing) during the parental leave period_x000a__x000a_ESG_VC resource - Parental leave in start-ups: https://www.notion.so/Parental-Leave-in-Start-Ups-40701df60c1b406db3343dde05b6698d"/>
    <x v="3"/>
    <n v="1"/>
    <n v="1"/>
    <s v="We currently do not track this number"/>
  </r>
  <r>
    <m/>
    <m/>
    <s v="VC16"/>
    <m/>
    <s v="How many weeks of paid secondary carer parental leave do you offer above statutory requirement?"/>
    <s v="How many weeks of paid parental leave for a secondary caretaker do you offer?"/>
    <m/>
    <m/>
    <s v="Report the length of paid secondary carer parental leave offered"/>
    <s v="We plan to report this metric in the next 12 months"/>
    <m/>
    <m/>
    <s v="The secondary carer of a child is the spouse or de-facto partner of the primary carer during the parental leave period_x000a__x000a_ESG_VC resource - Parental leave in start-ups: https://www.notion.so/Parental-Leave-in-Start-Ups-40701df60c1b406db3343dde05b6698d"/>
    <x v="3"/>
    <n v="1"/>
    <n v="1"/>
    <m/>
  </r>
  <r>
    <m/>
    <m/>
    <s v="VC17"/>
    <m/>
    <s v="Do you have return to work initiatives or support in place?"/>
    <s v="Do you have return-to-work initiatives or support in place for new parents?"/>
    <m/>
    <m/>
    <s v="Put a return to work inititative or support in place"/>
    <s v="Yes"/>
    <m/>
    <m/>
    <s v="Return to work initiatives can include items such as: incentives to return, keeping in touch days and  flexible hours for returning parents."/>
    <x v="0"/>
    <n v="2"/>
    <n v="0"/>
    <m/>
  </r>
  <r>
    <m/>
    <m/>
    <s v="Before completing the questions within the ‘Measuring diversity’ outcome, we highly recommend conducting a diversity and inclusion survey to allow employees to self-identify._x000a_To answer questions in this sections, please report the percentage obtained in the survey. If the survey participation rate is lower than 30%, please select &quot;We currently do not track this metric&quot;"/>
    <m/>
    <m/>
    <m/>
    <m/>
    <m/>
    <m/>
    <m/>
    <m/>
    <m/>
    <m/>
    <x v="4"/>
    <m/>
    <m/>
    <m/>
  </r>
  <r>
    <m/>
    <s v="Measuring diversity"/>
    <s v="VC18"/>
    <s v="A"/>
    <s v="What percentage of your board identify as female?"/>
    <s v="What percentage of your board identify as female?"/>
    <n v="1"/>
    <n v="2"/>
    <s v="Measure the percentage of female representation at the board level"/>
    <s v="We plan to report this metric in the next 12 months"/>
    <m/>
    <s v="Added option of 'We do not track' to all"/>
    <s v="A diversity and inclusion survey should be conducted to allow employees to self identify."/>
    <x v="2"/>
    <n v="1"/>
    <n v="1"/>
    <m/>
  </r>
  <r>
    <m/>
    <m/>
    <s v="VC19"/>
    <s v="A"/>
    <s v="What percentage of your board identify as coming from underrepresented ethnic backgrounds? (As defined in your relevant country)"/>
    <s v="What percentage of your board are people of color?"/>
    <n v="1"/>
    <n v="2"/>
    <s v="Measure the percentage of ethnic minority representation at the board level"/>
    <n v="0.06"/>
    <m/>
    <m/>
    <s v="A diversity and inclusion survey should be conducted to allow employees to self identify."/>
    <x v="2"/>
    <n v="2"/>
    <n v="0"/>
    <m/>
  </r>
  <r>
    <m/>
    <m/>
    <s v="VC49"/>
    <s v="A"/>
    <s v="What percentage of your board identify as LGBTQ+?"/>
    <s v="What percentage of your board identify as LGBTQ?"/>
    <n v="1"/>
    <n v="2"/>
    <s v="Measure the percentage of LGBTQ representation at the board level"/>
    <n v="0.06"/>
    <m/>
    <s v="Add from US Version"/>
    <s v="A diversity and inclusion survey should be conducted to allow employees to self identify."/>
    <x v="2"/>
    <n v="2"/>
    <n v="0"/>
    <m/>
  </r>
  <r>
    <m/>
    <m/>
    <s v="VC20"/>
    <s v="A"/>
    <s v="What percentage of your senior management/leadership team identify as female?"/>
    <s v="What percentage of your senior management/leadership team identify as female?"/>
    <n v="1"/>
    <n v="2"/>
    <s v="Measure the percentage of female representation at the senior management/leadership team level"/>
    <n v="0.03"/>
    <m/>
    <m/>
    <s v="A diversity and inclusion survey should be conducted to allow employees to self identify."/>
    <x v="2"/>
    <n v="2"/>
    <n v="0"/>
    <m/>
  </r>
  <r>
    <m/>
    <m/>
    <s v="VC21"/>
    <s v="A"/>
    <s v="What percentage of your senior management/leadership team identify as coming from underrepresented ethnic backgrounds? (As defined in your relevant country)"/>
    <s v="What percentage of your senior management/leadership team are people of color? "/>
    <n v="1"/>
    <n v="2"/>
    <s v="Measure the percentage of ethnic minority representation at the senior management/leadership team level"/>
    <n v="0.02"/>
    <m/>
    <m/>
    <s v="A diversity and inclusion survey should be conducted to allow employees to self identify."/>
    <x v="2"/>
    <n v="2"/>
    <n v="0"/>
    <m/>
  </r>
  <r>
    <m/>
    <m/>
    <s v="VC50"/>
    <s v="A"/>
    <s v="What percentage of your senior management/leadership team identify as LGBTQ+?"/>
    <s v="What percentage of your senior management/leadership team identify as LGBTQ?"/>
    <n v="1"/>
    <n v="2"/>
    <s v="Measure the percentage of LGBTQ representation at the senior management/leadership team level"/>
    <n v="7.0000000000000007E-2"/>
    <m/>
    <s v="Add from US Version"/>
    <s v="A diversity and inclusion survey should be conducted to allow employees to self identify."/>
    <x v="2"/>
    <n v="2"/>
    <n v="0"/>
    <m/>
  </r>
  <r>
    <m/>
    <m/>
    <s v="VC22"/>
    <s v="A"/>
    <s v="What percentage of your total workforce identify as female?"/>
    <s v="What percentage of your total workforce identify as female?"/>
    <n v="1"/>
    <n v="2"/>
    <s v="Measure the percentage of female representation at our company"/>
    <s v="We plan to report this metric in the next 12 months"/>
    <m/>
    <m/>
    <s v="A diversity and inclusion survey should be conducted to allow employees to self identify."/>
    <x v="2"/>
    <n v="1"/>
    <n v="1"/>
    <m/>
  </r>
  <r>
    <m/>
    <m/>
    <s v="VC23"/>
    <s v="A"/>
    <s v="What percentage of your total workforce identify as coming from underrepresented ethnic backgrounds? (As defined in your relevant country)"/>
    <s v="What percentage of your total workforce are people of color?"/>
    <n v="1"/>
    <n v="2"/>
    <s v="Measure the percentage of ethnic minority representation at our company"/>
    <n v="0.03"/>
    <m/>
    <m/>
    <s v="A diversity and inclusion survey should be conducted to allow employees to self identify."/>
    <x v="2"/>
    <n v="2"/>
    <n v="0"/>
    <m/>
  </r>
  <r>
    <m/>
    <m/>
    <s v="VC51"/>
    <s v="A"/>
    <s v="What percentage of your total workforce identify as LGBTQ+?"/>
    <s v="What percentage of your total workforce identify as LGBTQ?"/>
    <n v="1"/>
    <n v="2"/>
    <s v="Measure the percentage of LGBTQ representation at our company"/>
    <s v="We currently do not track this metric"/>
    <m/>
    <s v="Add from US Version"/>
    <s v="A diversity and inclusion survey should be conducted to allow employees to self identify."/>
    <x v="2"/>
    <n v="0"/>
    <n v="0"/>
    <m/>
  </r>
  <r>
    <m/>
    <s v="Encouraging diversity &amp; inclusion"/>
    <s v="VC24"/>
    <m/>
    <s v="Do you provide equality, diversity and inclusion training for all of your staff?"/>
    <s v="Do you provide equality, diversity and inclusion training for your staff?"/>
    <n v="1"/>
    <n v="8"/>
    <s v="Provide equality, diversity and inclusion training for our staff"/>
    <s v="No - but plan to in the next 12 months"/>
    <m/>
    <m/>
    <m/>
    <x v="0"/>
    <n v="1"/>
    <n v="1"/>
    <m/>
  </r>
  <r>
    <m/>
    <m/>
    <s v="VC25"/>
    <m/>
    <s v="Does your office provide an inclusive environment? (e.g., disabled access, breastfeeding space, unisex bathrooms)"/>
    <s v="Does your office provide an inclusive environment? (For example disabled access, breastfeeding space, unisex bathrooms)"/>
    <m/>
    <m/>
    <s v="Provide inclusive spaces at our office"/>
    <s v="Not relevant"/>
    <m/>
    <m/>
    <s v="City of London's inclusive design approach:_x000a_https://www.cityoflondon.gov.uk/services/planning/inclusive-design"/>
    <x v="0"/>
    <n v="0"/>
    <n v="0"/>
    <m/>
  </r>
  <r>
    <m/>
    <m/>
    <s v="VC26"/>
    <m/>
    <s v="Do you have a recruitment program in place to reach people from diverse backgrounds? (e.g. working with specialist headhunters, partnering with relevant university groups, etc.)"/>
    <s v="Do you have a recruitment program in place to reach people from diverse backgrounds (e.g. headhunters, university groups etc)?"/>
    <n v="2"/>
    <n v="10"/>
    <s v="Implement a recruitment campaign to reach people from diverse backgrounds"/>
    <s v="Yes"/>
    <m/>
    <m/>
    <s v="ESG_VC resource - Reducing bias in the hiring process: https://www.notion.so/Reducing-Bias-in-the-Hiring-Process-4143a25ec3094b84a9cfd500e99f2d3b"/>
    <x v="0"/>
    <n v="2"/>
    <n v="0"/>
    <m/>
  </r>
  <r>
    <m/>
    <m/>
    <s v="VC52"/>
    <m/>
    <s v="Do you offer internships, apprenticeships or trainee programmes?"/>
    <s v="NEW2022"/>
    <n v="2"/>
    <n v="11"/>
    <s v="Offer an internship, apprenticeship or trainnee programme"/>
    <s v="Yes"/>
    <m/>
    <s v="Added to cover more jobs information"/>
    <m/>
    <x v="0"/>
    <n v="2"/>
    <n v="0"/>
    <m/>
  </r>
  <r>
    <m/>
    <s v="Staff Wellbeing"/>
    <s v="VC27"/>
    <m/>
    <s v="Do you have a policy or a strategy in place to provide support to staff around mental health and wellbeing?"/>
    <s v="Do you have a policy or a strategy in place to provide support to staff around mental health and wellbeing?"/>
    <n v="1"/>
    <n v="7"/>
    <s v="Put a policy or a strategy in place to provide support to staff around mental health and wellbeing"/>
    <s v="No - but plan to in the next 12 months"/>
    <m/>
    <m/>
    <m/>
    <x v="0"/>
    <n v="1"/>
    <n v="1"/>
    <m/>
  </r>
  <r>
    <m/>
    <m/>
    <s v="VC53"/>
    <m/>
    <s v="Do you offer study support to staff? For example through financial support, study leave or flexible working opportunities."/>
    <s v="NEW2022"/>
    <n v="2"/>
    <n v="11"/>
    <s v="Offer paid study support to staff"/>
    <s v="Yes"/>
    <m/>
    <s v="On job training "/>
    <m/>
    <x v="0"/>
    <n v="2"/>
    <n v="0"/>
    <m/>
  </r>
  <r>
    <m/>
    <m/>
    <s v="VC28"/>
    <m/>
    <s v="Are all staff members paid the living wage?"/>
    <s v="Are all staff members paid at least a living wage?"/>
    <n v="1"/>
    <n v="3"/>
    <s v="Pay all our staff members the living wage"/>
    <s v="No - but plan to in the next 12 months"/>
    <m/>
    <m/>
    <m/>
    <x v="0"/>
    <n v="1"/>
    <n v="1"/>
    <m/>
  </r>
  <r>
    <m/>
    <m/>
    <s v="VC40"/>
    <m/>
    <s v="What percentage of your employees are eligible for health care benefits offered by your company?"/>
    <s v="What percentage of your employees are eligible for health care benefits offered by your company?"/>
    <m/>
    <m/>
    <s v="Measure the percentage of our workforce that are eligible for health care benefits offered by our company "/>
    <s v="We plan to report this metric in the next 12 months"/>
    <m/>
    <s v="Moved from H&amp;S outcome"/>
    <m/>
    <x v="2"/>
    <n v="1"/>
    <n v="1"/>
    <m/>
  </r>
  <r>
    <m/>
    <s v="Working with community"/>
    <s v="VC29"/>
    <m/>
    <s v="How much have you donated to community projects in the last year? ($/£/€ terms)"/>
    <s v="How much have you donated to community projects in the last year? ($)"/>
    <m/>
    <m/>
    <s v="Measure and report our donations to community projects"/>
    <s v="£500-999"/>
    <m/>
    <m/>
    <m/>
    <x v="3"/>
    <n v="2"/>
    <n v="0"/>
    <m/>
  </r>
  <r>
    <m/>
    <m/>
    <s v="VC54"/>
    <m/>
    <s v="Do you provide paid time off for employees to complete volunteering or community enagagement activities?"/>
    <s v="NEW2022"/>
    <n v="1"/>
    <n v="4"/>
    <s v="Provide paid time off for staff members to volunteer"/>
    <s v="No - but plan to in the next 12 months"/>
    <m/>
    <s v="SUGGESTION. Improve VC30"/>
    <m/>
    <x v="0"/>
    <n v="1"/>
    <n v="1"/>
    <m/>
  </r>
  <r>
    <s v="Governance Operating ethically and responsibly"/>
    <s v="Board oversight"/>
    <s v="VC31"/>
    <m/>
    <s v="What percentage of your board members are independent?"/>
    <s v="Do you have at least one independent board member?"/>
    <m/>
    <m/>
    <s v="Report the proportion of independent board members"/>
    <s v="Not relevant"/>
    <m/>
    <s v="Changed to percentage. Added board info on company page"/>
    <m/>
    <x v="2"/>
    <n v="0"/>
    <n v="0"/>
    <m/>
  </r>
  <r>
    <m/>
    <m/>
    <s v="VC32"/>
    <m/>
    <s v="How many board meetings have you held in the previous 12 months?"/>
    <s v="How many board meetings have you held in the previous 12 months?"/>
    <m/>
    <m/>
    <s v="Report the number of board meetings held"/>
    <s v="Zero"/>
    <m/>
    <m/>
    <m/>
    <x v="3"/>
    <n v="0"/>
    <n v="0"/>
    <m/>
  </r>
  <r>
    <m/>
    <m/>
    <s v="VC33"/>
    <m/>
    <s v="Is sustainability a regular item on your board agenda? "/>
    <s v="Is sustainability a regular item on your board agenda? "/>
    <n v="1"/>
    <n v="1"/>
    <s v="Discuss sustainability more regularly at the board level"/>
    <s v="No - but plan to in the next 12 months"/>
    <m/>
    <m/>
    <s v="Regular' can be considered as 50% of board meetings_x000a__x000a_ESG_VC resource - Board meetings: https://www.notion.so/Board-Meetings-2ead3b3eda4f4439b79fb0af4e8f198e"/>
    <x v="0"/>
    <n v="1"/>
    <n v="1"/>
    <m/>
  </r>
  <r>
    <m/>
    <s v="Fair and equal pay"/>
    <s v="VC34"/>
    <s v="A"/>
    <s v="What is your gender pay gap? (%)"/>
    <s v="What is your gender pay gap? (%)"/>
    <m/>
    <m/>
    <s v="Calculate our gender pay gap"/>
    <s v="We currently do not track this metric"/>
    <m/>
    <m/>
    <s v="Reporting your gender pay gap:_x000a_https://www.gov.uk/government/collections/gender-pay-gap-reporting_x000a__x000a_ESG_VC resource - Gender pay gap: https://www.notion.so/Gender-Pay-Gap-7ed0003abfd448d0beca435dfb816696"/>
    <x v="2"/>
    <n v="0"/>
    <n v="0"/>
    <s v="Only companies with more than 250 employees legally have to publish their gender pay gap _x000a_https://www.gov.uk/government/news/uk-gender-pay-gap_x000a_https://www.gov.uk/government/collections/gender-pay-gap-reporting"/>
  </r>
  <r>
    <m/>
    <m/>
    <s v="VC35"/>
    <s v="A"/>
    <s v="Do you have any initiatives in place to reduce/impact your gender pay gap?"/>
    <s v="Do you have any initiatives in place to reduce/impact your gender pay gap?"/>
    <n v="2"/>
    <n v="5"/>
    <s v="Put initiatives in place to reduce our gender pay gap"/>
    <s v="No - but plan to in the next 12 months"/>
    <m/>
    <m/>
    <s v="Actions to close the gender pay gap:_x000a_https://gender-pay-gap.service.gov.uk/actions-to-close-the-gap"/>
    <x v="0"/>
    <n v="1"/>
    <n v="1"/>
    <s v="https://assets.publishing.service.gov.uk/government/uploads/system/uploads/attachment_data/file/731288/Gender-Pay-Gap-actions_.pdf"/>
  </r>
  <r>
    <m/>
    <s v="Data governance &amp; cyber security"/>
    <s v="VC56"/>
    <m/>
    <s v="Do you have processes and procedures to ensure compliance with data regulation (e.g., GDPR) and prevent/ monitor unintendend uses of data?"/>
    <m/>
    <m/>
    <m/>
    <s v="Implement  processes to prevent and monitor breaches of digital regulation or unintended uses of our data"/>
    <s v="Not relevant"/>
    <m/>
    <s v="Data security"/>
    <m/>
    <x v="0"/>
    <n v="0"/>
    <n v="0"/>
    <m/>
  </r>
  <r>
    <m/>
    <m/>
    <s v="VC59"/>
    <m/>
    <s v="Do you offer staff codes of conduct and relevant training to support the responsible development and use of code/ AI systems?"/>
    <m/>
    <m/>
    <m/>
    <s v="Provide staff checklists and codes of conduct to support the responsible development of code and use of AI systems"/>
    <s v="Not relevant"/>
    <s v="Can we provide?"/>
    <s v="Process - stakeholder diversity"/>
    <m/>
    <x v="0"/>
    <n v="0"/>
    <n v="0"/>
    <m/>
  </r>
  <r>
    <m/>
    <m/>
    <s v="VC60"/>
    <m/>
    <s v="What percentage of your staff is trained annually on cybersecurity?"/>
    <m/>
    <m/>
    <m/>
    <s v="Put processes in place for reporting and addressing incidents related to our data"/>
    <s v="We plan to report this metric in the next 12 months"/>
    <m/>
    <s v="Process - reporting"/>
    <m/>
    <x v="2"/>
    <n v="1"/>
    <n v="1"/>
    <m/>
  </r>
  <r>
    <m/>
    <m/>
    <s v="VC63"/>
    <m/>
    <s v="Have you set up cyber security controls to monitor risks in the data infrastructure and promptly report/address incidents?"/>
    <m/>
    <m/>
    <m/>
    <s v="Use cyber security processes or solutions to understand possible weaknesses and risks of data infrastructure"/>
    <s v="Not relevant"/>
    <s v="Allow not relevant?"/>
    <s v="Process - tools"/>
    <m/>
    <x v="0"/>
    <n v="0"/>
    <n v="0"/>
    <m/>
  </r>
  <r>
    <m/>
    <s v="Corporate policy"/>
    <s v="VC41"/>
    <m/>
    <s v="Do you have an ESG Policy in place?"/>
    <s v="Do you have an ESG/Social Value Policy in place?"/>
    <m/>
    <m/>
    <s v="Put an ESG/Social Value Policy in place"/>
    <s v="Yes"/>
    <m/>
    <m/>
    <m/>
    <x v="0"/>
    <n v="2"/>
    <n v="0"/>
    <m/>
  </r>
  <r>
    <m/>
    <m/>
    <s v="VC42"/>
    <s v="A"/>
    <s v="Do you conduct an annual diversity and inclusion survey?"/>
    <s v="Do you conduct an annual Diversity &amp; Inclusion survey (besides this one)?"/>
    <m/>
    <m/>
    <s v=" Conduct an annual Diversity &amp; Inclusion survey"/>
    <s v="No - but plan to in the next 12 months"/>
    <m/>
    <m/>
    <s v="Chartered Institute of Personnel and Development:Diversity and inclusion at work: facing up to the business case_x000a_https://www.cipd.co.uk/knowledge/fundamentals/relations/diversity/diversity-inclusion-report_x000a__x000a_Employers Network for Equality &amp; Inclusion (ENEI): Resources_x000a_https://www.enei.org.uk/resources/_x000a__x000a_ESG_VC resource - Diversity and inclusion: https://www.notion.so/Diversity-and-Inclusion-1e06f3c90e61475e8843cf155a45c2c5_x000a__x000a_ESG_VC resource - Collecting diversity data: https://www.notion.so/Collecting-Diversity-Data-50ed6366c5db4ab3b7baab19586d09e7"/>
    <x v="0"/>
    <n v="1"/>
    <n v="1"/>
    <m/>
  </r>
  <r>
    <m/>
    <m/>
    <s v="VC43"/>
    <s v="B"/>
    <s v="Do you have a remote working policy in place?"/>
    <s v="Do you have a remote working policy in place?"/>
    <m/>
    <m/>
    <s v="Put a remote working policy in place"/>
    <s v="Yes"/>
    <m/>
    <m/>
    <m/>
    <x v="0"/>
    <n v="2"/>
    <n v="0"/>
    <m/>
  </r>
  <r>
    <m/>
    <m/>
    <s v="VC44"/>
    <m/>
    <s v="Do you have a corporate code of ethics/good business conduct policy in place?"/>
    <s v="Do you have a corporate code of ethics/good business conduct policy in place?"/>
    <m/>
    <m/>
    <s v="Put a corporate code of ethics/good business conduct policy in place"/>
    <s v="No"/>
    <m/>
    <m/>
    <m/>
    <x v="0"/>
    <n v="0"/>
    <n v="0"/>
    <m/>
  </r>
  <r>
    <m/>
    <m/>
    <s v="VC45"/>
    <m/>
    <s v="Do you have an anti-bribery and/or anti-corruption policy in place?"/>
    <s v="Do you have an anti-bribery and/or anti-corruption policy in place?"/>
    <m/>
    <m/>
    <s v="Put an anti-bribery and/or anti-corruption policy in place"/>
    <s v="No - but plan to in the next 12 months"/>
    <m/>
    <m/>
    <s v="ESG_VC resource - Corporate policies: https://www.notion.so/Corporate-Policies-1cb62555a0f14c37a8250edf3004e3a3"/>
    <x v="0"/>
    <n v="1"/>
    <n v="1"/>
    <m/>
  </r>
  <r>
    <m/>
    <m/>
    <s v="VC46"/>
    <m/>
    <s v="Do you have a whistle blowing policy in place?"/>
    <s v="Do you have a whistleblowing policy in place?"/>
    <m/>
    <m/>
    <s v="Put a whistle blowing policy in place"/>
    <s v="No"/>
    <m/>
    <m/>
    <m/>
    <x v="0"/>
    <n v="0"/>
    <n v="0"/>
    <m/>
  </r>
  <r>
    <m/>
    <m/>
    <s v="VC47"/>
    <m/>
    <s v="Do you have an anti harassment policy in place?"/>
    <s v="Do you have an anti-harassment policy in place?"/>
    <m/>
    <m/>
    <s v="Put an anti harassment policy in place"/>
    <s v="No - but plan to in the next 12 months"/>
    <m/>
    <m/>
    <m/>
    <x v="0"/>
    <n v="1"/>
    <n v="1"/>
    <m/>
  </r>
  <r>
    <m/>
    <m/>
    <s v="VC48"/>
    <s v="C"/>
    <s v="Have you completed an industry-specific sustainability certification or accreditation? (Please provide details)"/>
    <s v="Have you completed an industry-specific sustainability certification or accreditation? (Please provide details)"/>
    <m/>
    <m/>
    <s v="Complete an industry-specific sustainability certification or accreditation"/>
    <s v="No - but plan to in the next 12 months"/>
    <m/>
    <m/>
    <m/>
    <x v="0"/>
    <n v="1"/>
    <n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65516B-1D47-4408-ACE2-98037D377EE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9" firstHeaderRow="1" firstDataRow="1" firstDataCol="1"/>
  <pivotFields count="17">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6">
        <item x="1"/>
        <item x="3"/>
        <item x="2"/>
        <item x="0"/>
        <item x="4"/>
        <item t="default"/>
      </items>
    </pivotField>
    <pivotField showAll="0"/>
    <pivotField showAll="0"/>
    <pivotField showAll="0"/>
  </pivotFields>
  <rowFields count="1">
    <field x="13"/>
  </rowFields>
  <rowItems count="6">
    <i>
      <x/>
    </i>
    <i>
      <x v="1"/>
    </i>
    <i>
      <x v="2"/>
    </i>
    <i>
      <x v="3"/>
    </i>
    <i>
      <x v="4"/>
    </i>
    <i t="grand">
      <x/>
    </i>
  </rowItems>
  <colItems count="1">
    <i/>
  </colItems>
  <dataFields count="1">
    <dataField name="Count of Ref"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VP 22 Theme">
  <a:themeElements>
    <a:clrScheme name="Social Value Portal">
      <a:dk1>
        <a:srgbClr val="18241F"/>
      </a:dk1>
      <a:lt1>
        <a:srgbClr val="FFFFFF"/>
      </a:lt1>
      <a:dk2>
        <a:srgbClr val="18241F"/>
      </a:dk2>
      <a:lt2>
        <a:srgbClr val="FFFFFF"/>
      </a:lt2>
      <a:accent1>
        <a:srgbClr val="EB612E"/>
      </a:accent1>
      <a:accent2>
        <a:srgbClr val="308FCC"/>
      </a:accent2>
      <a:accent3>
        <a:srgbClr val="E387A1"/>
      </a:accent3>
      <a:accent4>
        <a:srgbClr val="FCC742"/>
      </a:accent4>
      <a:accent5>
        <a:srgbClr val="BD78B8"/>
      </a:accent5>
      <a:accent6>
        <a:srgbClr val="4DB04F"/>
      </a:accent6>
      <a:hlink>
        <a:srgbClr val="18241F"/>
      </a:hlink>
      <a:folHlink>
        <a:srgbClr val="18241F"/>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SVP 22 Theme" id="{991181C0-CFB1-4C2B-90BE-DB854607FCD5}" vid="{574ABF92-8B86-4626-93E0-38B6E280D992}"/>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g-vc.notion.site/Welcome-to-ESG_VC-595640f56f5d4a2099a6fb38cb8bd8b8" TargetMode="External"/><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sg-vc.notion.site/Welcome-to-ESG_VC-595640f56f5d4a2099a6fb38cb8bd8b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nvironment.govt.nz/assets/publications/Measuring-emissions-guidance-August-2022/Quick-guide-PDF-Measuring-emissions-guidance-August-2022.pdf" TargetMode="External"/><Relationship Id="rId13" Type="http://schemas.openxmlformats.org/officeDocument/2006/relationships/hyperlink" Target="https://sustainable.org.nz/circular-economy-directory/" TargetMode="External"/><Relationship Id="rId18" Type="http://schemas.openxmlformats.org/officeDocument/2006/relationships/hyperlink" Target="https://www.belab.co.nz/items/universal-design-and-accessible-design" TargetMode="External"/><Relationship Id="rId26" Type="http://schemas.openxmlformats.org/officeDocument/2006/relationships/hyperlink" Target="https://www.livingwage.org.nz/" TargetMode="External"/><Relationship Id="rId3" Type="http://schemas.openxmlformats.org/officeDocument/2006/relationships/hyperlink" Target="https://esg-vc.notion.site/5-Offset-remove-emissions-you-can-t-reduce-203e6694158d43f482e4b345011ee7d0" TargetMode="External"/><Relationship Id="rId21" Type="http://schemas.openxmlformats.org/officeDocument/2006/relationships/hyperlink" Target="https://www.ownyouronline.govt.nz/business/get-protected/guides/create-an-online-security-policy-for-your-business/" TargetMode="External"/><Relationship Id="rId7" Type="http://schemas.openxmlformats.org/officeDocument/2006/relationships/hyperlink" Target="https://esg-vc.notion.site/Net-Zero-Plan-ada75d9295d64d24b32bb4858151aa7c" TargetMode="External"/><Relationship Id="rId12" Type="http://schemas.openxmlformats.org/officeDocument/2006/relationships/hyperlink" Target="https://sustainable.org.nz/media/bfves0hw/sbn_reducing-office-waste_resource-sheet_.pdf" TargetMode="External"/><Relationship Id="rId17" Type="http://schemas.openxmlformats.org/officeDocument/2006/relationships/hyperlink" Target="https://sustainable.org.nz/media/tmlbeg12/sbn_docket_q-a-supplier-checklist.pdf" TargetMode="External"/><Relationship Id="rId25" Type="http://schemas.openxmlformats.org/officeDocument/2006/relationships/hyperlink" Target="https://www.employment.govt.nz/hours-and-wages/pay/pay-equity/gender-pay-gap/" TargetMode="External"/><Relationship Id="rId2" Type="http://schemas.openxmlformats.org/officeDocument/2006/relationships/hyperlink" Target="https://esg-vc.notion.site/Board-Meetings-6ff7294269fd49489a2a6bb626c693e0?pvs=25" TargetMode="External"/><Relationship Id="rId16" Type="http://schemas.openxmlformats.org/officeDocument/2006/relationships/hyperlink" Target="https://sustainable.org.nz/media/b5nmgdvz/sbn_docket_sustainable-procurement-essential-questions.pdf" TargetMode="External"/><Relationship Id="rId20" Type="http://schemas.openxmlformats.org/officeDocument/2006/relationships/hyperlink" Target="https://sustainable.org.nz/media/y4bhczez/sbn_wellbeing-in-the-workplace_resource-sheet.pdf" TargetMode="External"/><Relationship Id="rId29" Type="http://schemas.openxmlformats.org/officeDocument/2006/relationships/hyperlink" Target="https://www.cert.govt.nz/" TargetMode="External"/><Relationship Id="rId1" Type="http://schemas.openxmlformats.org/officeDocument/2006/relationships/hyperlink" Target="https://assets.publishing.service.gov.uk/government/uploads/system/uploads/attachment_data/file/731288/Gender-Pay-Gap-actions_.pdf" TargetMode="External"/><Relationship Id="rId6" Type="http://schemas.openxmlformats.org/officeDocument/2006/relationships/hyperlink" Target="https://esg-vc.notion.site/1-Measure-Your-Carbon-Footprint-e3f162c48a2c43b7b237a732d54e7a0f" TargetMode="External"/><Relationship Id="rId11" Type="http://schemas.openxmlformats.org/officeDocument/2006/relationships/hyperlink" Target="https://sustainable.org.nz/media/c50bkyx5/sbn_saving-energy_resource-sheet.pdf" TargetMode="External"/><Relationship Id="rId24" Type="http://schemas.openxmlformats.org/officeDocument/2006/relationships/hyperlink" Target="https://www.iod.org.nz/resources-and-insights/starting-a-board/types-of-directors/" TargetMode="External"/><Relationship Id="rId32" Type="http://schemas.openxmlformats.org/officeDocument/2006/relationships/printerSettings" Target="../printerSettings/printerSettings3.bin"/><Relationship Id="rId5" Type="http://schemas.openxmlformats.org/officeDocument/2006/relationships/hyperlink" Target="https://esg-vc.notion.site/2-Commit-to-setting-a-net-zero-target-28994f4862fb4ee481583e43fba99842" TargetMode="External"/><Relationship Id="rId15" Type="http://schemas.openxmlformats.org/officeDocument/2006/relationships/hyperlink" Target="https://www.theimpactinitiative.org.nz/toolkit-for-se/2020/3/10/intro-to-social-procurement" TargetMode="External"/><Relationship Id="rId23" Type="http://schemas.openxmlformats.org/officeDocument/2006/relationships/hyperlink" Target="https://esg-vc.notion.site/Parental-Leave-in-Start-Ups-5cfd45337b3a4930a743109c08b7eaff" TargetMode="External"/><Relationship Id="rId28" Type="http://schemas.openxmlformats.org/officeDocument/2006/relationships/hyperlink" Target="https://www.ehinz.ac.nz/indicators/population-vulnerability/ethnic-profile" TargetMode="External"/><Relationship Id="rId10" Type="http://schemas.openxmlformats.org/officeDocument/2006/relationships/hyperlink" Target="https://sustainable.org.nz/media/hdhjlujl/sbn_calculate-and-reduce-your-carbon-emissions_resource-sheet.pdf" TargetMode="External"/><Relationship Id="rId19" Type="http://schemas.openxmlformats.org/officeDocument/2006/relationships/hyperlink" Target="https://intopia.digital/resources/" TargetMode="External"/><Relationship Id="rId31" Type="http://schemas.openxmlformats.org/officeDocument/2006/relationships/hyperlink" Target="https://www.gocrayon.com/register" TargetMode="External"/><Relationship Id="rId4" Type="http://schemas.openxmlformats.org/officeDocument/2006/relationships/hyperlink" Target="https://sustainable.org.nz/media/mj1hlf4j/sbn_sustainable-transport_resource-sheet.pdf" TargetMode="External"/><Relationship Id="rId9" Type="http://schemas.openxmlformats.org/officeDocument/2006/relationships/hyperlink" Target="https://environment.govt.nz/what-government-is-doing/areas-of-work/climate-change/mandatory-climate-related-financial-disclosures/" TargetMode="External"/><Relationship Id="rId14" Type="http://schemas.openxmlformats.org/officeDocument/2006/relationships/hyperlink" Target="https://sustainable.org.nz/media/n1nkqapz/sbn-smart-purchasing.pdf" TargetMode="External"/><Relationship Id="rId22" Type="http://schemas.openxmlformats.org/officeDocument/2006/relationships/hyperlink" Target="https://sustainable.org.nz/learn/tools-resources/sustainability-certifications/" TargetMode="External"/><Relationship Id="rId27" Type="http://schemas.openxmlformats.org/officeDocument/2006/relationships/hyperlink" Target="https://wpb.business.govt.nz/workplacepolicybuilder/startscreen/?gad_source=1&amp;gclid=Cj0KCQjwncWvBhD_ARIsAEb2HW8fSOwb5BgYYbGwzEoQXnnFtrnO0VIsQbBLtiD6k7MHo7C-sjW_ec8aAq4VEALw_wcB" TargetMode="External"/><Relationship Id="rId30" Type="http://schemas.openxmlformats.org/officeDocument/2006/relationships/hyperlink" Target="https://www.business.govt.nz/hiring-and-managing/handling-holidays-and-leave/parental-leav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dgs.un.org/goal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environment.govt.nz/assets/publications/Measuring-emissions-guidance-August-2022/Quick-guide-PDF-Measuring-emissions-guidance-August-2022.pdf" TargetMode="External"/><Relationship Id="rId13" Type="http://schemas.openxmlformats.org/officeDocument/2006/relationships/hyperlink" Target="https://sustainable.org.nz/circular-economy-directory/" TargetMode="External"/><Relationship Id="rId18" Type="http://schemas.openxmlformats.org/officeDocument/2006/relationships/hyperlink" Target="https://www.business.govt.nz/hiring-and-managing/handling-holidays-and-leave/parental-leave/" TargetMode="External"/><Relationship Id="rId26" Type="http://schemas.openxmlformats.org/officeDocument/2006/relationships/hyperlink" Target="https://www.employment.govt.nz/hours-and-wages/pay/pay-equity/gender-pay-gap/" TargetMode="External"/><Relationship Id="rId3" Type="http://schemas.openxmlformats.org/officeDocument/2006/relationships/hyperlink" Target="https://esg-vc.notion.site/5-Offset-remove-emissions-you-can-t-reduce-203e6694158d43f482e4b345011ee7d0" TargetMode="External"/><Relationship Id="rId21" Type="http://schemas.openxmlformats.org/officeDocument/2006/relationships/hyperlink" Target="https://sustainable.org.nz/media/y4bhczez/sbn_wellbeing-in-the-workplace_resource-sheet.pdf" TargetMode="External"/><Relationship Id="rId7" Type="http://schemas.openxmlformats.org/officeDocument/2006/relationships/hyperlink" Target="https://esg-vc.notion.site/Net-Zero-Plan-ada75d9295d64d24b32bb4858151aa7c" TargetMode="External"/><Relationship Id="rId12" Type="http://schemas.openxmlformats.org/officeDocument/2006/relationships/hyperlink" Target="https://sustainable.org.nz/media/bfves0hw/sbn_reducing-office-waste_resource-sheet_.pdf" TargetMode="External"/><Relationship Id="rId17" Type="http://schemas.openxmlformats.org/officeDocument/2006/relationships/hyperlink" Target="https://sustainable.org.nz/media/tmlbeg12/sbn_docket_q-a-supplier-checklist.pdf" TargetMode="External"/><Relationship Id="rId25" Type="http://schemas.openxmlformats.org/officeDocument/2006/relationships/hyperlink" Target="https://www.iod.org.nz/resources-and-insights/starting-a-board/types-of-directors/" TargetMode="External"/><Relationship Id="rId2" Type="http://schemas.openxmlformats.org/officeDocument/2006/relationships/hyperlink" Target="https://esg-vc.notion.site/Board-Meetings-6ff7294269fd49489a2a6bb626c693e0?pvs=25" TargetMode="External"/><Relationship Id="rId16" Type="http://schemas.openxmlformats.org/officeDocument/2006/relationships/hyperlink" Target="https://sustainable.org.nz/media/b5nmgdvz/sbn_docket_sustainable-procurement-essential-questions.pdf" TargetMode="External"/><Relationship Id="rId20" Type="http://schemas.openxmlformats.org/officeDocument/2006/relationships/hyperlink" Target="https://intopia.digital/resources/" TargetMode="External"/><Relationship Id="rId29" Type="http://schemas.openxmlformats.org/officeDocument/2006/relationships/hyperlink" Target="https://www.ehinz.ac.nz/indicators/population-vulnerability/ethnic-profile" TargetMode="External"/><Relationship Id="rId1" Type="http://schemas.openxmlformats.org/officeDocument/2006/relationships/hyperlink" Target="https://assets.publishing.service.gov.uk/government/uploads/system/uploads/attachment_data/file/731288/Gender-Pay-Gap-actions_.pdf" TargetMode="External"/><Relationship Id="rId6" Type="http://schemas.openxmlformats.org/officeDocument/2006/relationships/hyperlink" Target="https://esg-vc.notion.site/1-Measure-Your-Carbon-Footprint-e3f162c48a2c43b7b237a732d54e7a0f" TargetMode="External"/><Relationship Id="rId11" Type="http://schemas.openxmlformats.org/officeDocument/2006/relationships/hyperlink" Target="https://sustainable.org.nz/media/c50bkyx5/sbn_saving-energy_resource-sheet.pdf" TargetMode="External"/><Relationship Id="rId24" Type="http://schemas.openxmlformats.org/officeDocument/2006/relationships/hyperlink" Target="https://esg-vc.notion.site/Parental-Leave-in-Start-Ups-5cfd45337b3a4930a743109c08b7eaff" TargetMode="External"/><Relationship Id="rId32" Type="http://schemas.openxmlformats.org/officeDocument/2006/relationships/printerSettings" Target="../printerSettings/printerSettings5.bin"/><Relationship Id="rId5" Type="http://schemas.openxmlformats.org/officeDocument/2006/relationships/hyperlink" Target="https://esg-vc.notion.site/2-Commit-to-setting-a-net-zero-target-28994f4862fb4ee481583e43fba99842" TargetMode="External"/><Relationship Id="rId15" Type="http://schemas.openxmlformats.org/officeDocument/2006/relationships/hyperlink" Target="https://www.theimpactinitiative.org.nz/toolkit-for-se/2020/3/10/intro-to-social-procurement" TargetMode="External"/><Relationship Id="rId23" Type="http://schemas.openxmlformats.org/officeDocument/2006/relationships/hyperlink" Target="https://sustainable.org.nz/learn/tools-resources/sustainability-certifications/" TargetMode="External"/><Relationship Id="rId28" Type="http://schemas.openxmlformats.org/officeDocument/2006/relationships/hyperlink" Target="https://wpb.business.govt.nz/workplacepolicybuilder/startscreen/?gad_source=1&amp;gclid=Cj0KCQjwncWvBhD_ARIsAEb2HW8fSOwb5BgYYbGwzEoQXnnFtrnO0VIsQbBLtiD6k7MHo7C-sjW_ec8aAq4VEALw_wcB" TargetMode="External"/><Relationship Id="rId10" Type="http://schemas.openxmlformats.org/officeDocument/2006/relationships/hyperlink" Target="https://sustainable.org.nz/media/hdhjlujl/sbn_calculate-and-reduce-your-carbon-emissions_resource-sheet.pdf" TargetMode="External"/><Relationship Id="rId19" Type="http://schemas.openxmlformats.org/officeDocument/2006/relationships/hyperlink" Target="https://www.belab.co.nz/items/universal-design-and-accessible-design" TargetMode="External"/><Relationship Id="rId31" Type="http://schemas.openxmlformats.org/officeDocument/2006/relationships/hyperlink" Target="https://www.cert.govt.nz/" TargetMode="External"/><Relationship Id="rId4" Type="http://schemas.openxmlformats.org/officeDocument/2006/relationships/hyperlink" Target="https://sustainable.org.nz/media/mj1hlf4j/sbn_sustainable-transport_resource-sheet.pdf" TargetMode="External"/><Relationship Id="rId9" Type="http://schemas.openxmlformats.org/officeDocument/2006/relationships/hyperlink" Target="https://environment.govt.nz/what-government-is-doing/areas-of-work/climate-change/mandatory-climate-related-financial-disclosures/" TargetMode="External"/><Relationship Id="rId14" Type="http://schemas.openxmlformats.org/officeDocument/2006/relationships/hyperlink" Target="https://sustainable.org.nz/media/n1nkqapz/sbn-smart-purchasing.pdf" TargetMode="External"/><Relationship Id="rId22" Type="http://schemas.openxmlformats.org/officeDocument/2006/relationships/hyperlink" Target="https://www.ownyouronline.govt.nz/business/get-protected/guides/create-an-online-security-policy-for-your-business/" TargetMode="External"/><Relationship Id="rId27" Type="http://schemas.openxmlformats.org/officeDocument/2006/relationships/hyperlink" Target="https://www.livingwage.org.nz/" TargetMode="External"/><Relationship Id="rId30" Type="http://schemas.openxmlformats.org/officeDocument/2006/relationships/hyperlink" Target="https://www.ehinz.ac.nz/indicators/population-vulnerability/ethnic-profil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D6E9-5DCC-49D9-8825-6143FEEDC228}">
  <dimension ref="A1:L64"/>
  <sheetViews>
    <sheetView showGridLines="0" tabSelected="1" zoomScaleNormal="100" workbookViewId="0">
      <selection sqref="A1:XFD1"/>
    </sheetView>
  </sheetViews>
  <sheetFormatPr defaultColWidth="0" defaultRowHeight="14.55" customHeight="1" zeroHeight="1" x14ac:dyDescent="0.35"/>
  <cols>
    <col min="1" max="1" width="7.375" customWidth="1"/>
    <col min="2" max="3" width="16.1875" style="3" customWidth="1"/>
    <col min="4" max="7" width="31.1875" style="3" customWidth="1"/>
    <col min="8" max="8" width="7.375" style="3" customWidth="1"/>
    <col min="9" max="12" width="0" hidden="1" customWidth="1"/>
    <col min="13" max="16384" width="7.875" hidden="1"/>
  </cols>
  <sheetData>
    <row r="1" spans="2:7" s="287" customFormat="1" ht="33.5" customHeight="1" x14ac:dyDescent="0.75"/>
    <row r="2" spans="2:7" ht="33.5" customHeight="1" x14ac:dyDescent="0.35">
      <c r="B2" s="290" t="s">
        <v>393</v>
      </c>
      <c r="C2" s="290"/>
      <c r="D2" s="290"/>
      <c r="E2" s="290"/>
    </row>
    <row r="3" spans="2:7" ht="33.5" customHeight="1" x14ac:dyDescent="0.35">
      <c r="B3" s="290"/>
      <c r="C3" s="290"/>
      <c r="D3" s="290"/>
      <c r="E3" s="290"/>
    </row>
    <row r="4" spans="2:7" ht="47.55" customHeight="1" x14ac:dyDescent="0.35">
      <c r="B4" s="291" t="s">
        <v>394</v>
      </c>
      <c r="C4" s="291"/>
      <c r="D4" s="291"/>
      <c r="E4" s="291"/>
      <c r="F4" s="291"/>
      <c r="G4" s="291"/>
    </row>
    <row r="5" spans="2:7" ht="47.55" customHeight="1" x14ac:dyDescent="0.35">
      <c r="B5" s="292" t="s">
        <v>571</v>
      </c>
      <c r="C5" s="292"/>
      <c r="D5" s="292"/>
      <c r="E5" s="292"/>
      <c r="F5" s="292"/>
      <c r="G5" s="292"/>
    </row>
    <row r="6" spans="2:7" ht="47.55" customHeight="1" x14ac:dyDescent="0.35">
      <c r="B6" s="292" t="s">
        <v>395</v>
      </c>
      <c r="C6" s="292"/>
      <c r="D6" s="292"/>
      <c r="E6" s="292"/>
      <c r="F6" s="292"/>
      <c r="G6" s="292"/>
    </row>
    <row r="7" spans="2:7" ht="39" customHeight="1" x14ac:dyDescent="0.35">
      <c r="B7" s="293" t="s">
        <v>89</v>
      </c>
      <c r="C7" s="293"/>
      <c r="D7" s="293"/>
      <c r="E7" s="293"/>
      <c r="F7" s="293"/>
      <c r="G7" s="293"/>
    </row>
    <row r="8" spans="2:7" ht="39" customHeight="1" x14ac:dyDescent="0.35">
      <c r="B8" s="292" t="s">
        <v>479</v>
      </c>
      <c r="C8" s="292"/>
      <c r="D8" s="292"/>
      <c r="E8" s="292"/>
      <c r="F8" s="292"/>
      <c r="G8" s="292"/>
    </row>
    <row r="9" spans="2:7" ht="49.5" customHeight="1" x14ac:dyDescent="0.35">
      <c r="B9" s="301" t="s">
        <v>396</v>
      </c>
      <c r="C9" s="51" t="s">
        <v>434</v>
      </c>
      <c r="D9" s="302" t="s">
        <v>552</v>
      </c>
      <c r="E9" s="302"/>
      <c r="F9" s="302"/>
      <c r="G9" s="302"/>
    </row>
    <row r="10" spans="2:7" ht="49.5" customHeight="1" x14ac:dyDescent="0.35">
      <c r="B10" s="301"/>
      <c r="C10" s="52" t="s">
        <v>435</v>
      </c>
      <c r="D10" s="303" t="s">
        <v>94</v>
      </c>
      <c r="E10" s="303"/>
      <c r="F10" s="303"/>
      <c r="G10" s="303"/>
    </row>
    <row r="11" spans="2:7" ht="178.5" customHeight="1" x14ac:dyDescent="0.35">
      <c r="B11" s="297" t="s">
        <v>110</v>
      </c>
      <c r="C11" s="297"/>
      <c r="D11" s="300" t="s">
        <v>554</v>
      </c>
      <c r="E11" s="300"/>
      <c r="F11" s="300"/>
      <c r="G11" s="300"/>
    </row>
    <row r="12" spans="2:7" ht="13.5" x14ac:dyDescent="0.35"/>
    <row r="13" spans="2:7" ht="61.5" customHeight="1" x14ac:dyDescent="0.35">
      <c r="B13" s="296" t="s">
        <v>414</v>
      </c>
      <c r="C13" s="296"/>
      <c r="D13" s="294" t="s">
        <v>415</v>
      </c>
      <c r="E13" s="294"/>
      <c r="F13" s="294"/>
      <c r="G13" s="294"/>
    </row>
    <row r="14" spans="2:7" ht="31.5" customHeight="1" x14ac:dyDescent="0.35">
      <c r="B14" s="297"/>
      <c r="C14" s="297"/>
      <c r="D14" s="295" t="s">
        <v>570</v>
      </c>
      <c r="E14" s="295"/>
      <c r="F14" s="295"/>
      <c r="G14" s="295"/>
    </row>
    <row r="15" spans="2:7" ht="13.5" x14ac:dyDescent="0.35"/>
    <row r="16" spans="2:7" ht="70.05" customHeight="1" x14ac:dyDescent="0.35">
      <c r="B16" s="298" t="s">
        <v>553</v>
      </c>
      <c r="C16" s="298"/>
      <c r="D16" s="300" t="s">
        <v>555</v>
      </c>
      <c r="E16" s="300"/>
      <c r="F16" s="300"/>
      <c r="G16" s="300"/>
    </row>
    <row r="17" spans="2:8" ht="13.5" x14ac:dyDescent="0.35"/>
    <row r="18" spans="2:8" ht="174.6" customHeight="1" x14ac:dyDescent="0.35">
      <c r="B18" s="298" t="s">
        <v>498</v>
      </c>
      <c r="C18" s="298"/>
      <c r="D18" s="299" t="s">
        <v>556</v>
      </c>
      <c r="E18" s="299"/>
      <c r="F18" s="299"/>
      <c r="G18" s="299"/>
    </row>
    <row r="19" spans="2:8" ht="13.5" x14ac:dyDescent="0.35"/>
    <row r="20" spans="2:8" ht="30" customHeight="1" x14ac:dyDescent="0.35">
      <c r="B20" s="305" t="s">
        <v>491</v>
      </c>
      <c r="C20" s="305"/>
      <c r="D20" s="305"/>
      <c r="E20" s="305"/>
      <c r="F20" s="305"/>
      <c r="G20" s="305"/>
      <c r="H20" s="305"/>
    </row>
    <row r="21" spans="2:8" ht="30" customHeight="1" x14ac:dyDescent="0.35">
      <c r="B21" s="306" t="s">
        <v>397</v>
      </c>
      <c r="C21" s="307"/>
      <c r="D21" s="307"/>
      <c r="E21" s="307"/>
      <c r="F21" s="307"/>
      <c r="G21" s="307"/>
      <c r="H21" s="307"/>
    </row>
    <row r="22" spans="2:8" ht="13.5" x14ac:dyDescent="0.35">
      <c r="B22" s="45"/>
      <c r="C22" s="45"/>
      <c r="D22" s="45"/>
      <c r="E22" s="45"/>
      <c r="F22" s="45"/>
      <c r="G22" s="45"/>
      <c r="H22" s="45"/>
    </row>
    <row r="23" spans="2:8" ht="13.9" x14ac:dyDescent="0.4">
      <c r="B23" s="46" t="s">
        <v>398</v>
      </c>
      <c r="C23" s="47"/>
      <c r="D23" s="47"/>
      <c r="E23" s="47"/>
      <c r="F23" s="47"/>
      <c r="G23" s="47"/>
      <c r="H23" s="47"/>
    </row>
    <row r="24" spans="2:8" ht="13.5" x14ac:dyDescent="0.35">
      <c r="B24" s="308" t="s">
        <v>399</v>
      </c>
      <c r="C24" s="308"/>
      <c r="D24" s="308"/>
      <c r="E24" s="308"/>
      <c r="F24" s="308"/>
      <c r="G24" s="308"/>
      <c r="H24" s="308"/>
    </row>
    <row r="25" spans="2:8" ht="13.5" x14ac:dyDescent="0.35">
      <c r="B25" s="288" t="s">
        <v>400</v>
      </c>
      <c r="C25" s="288"/>
      <c r="D25" s="288"/>
      <c r="E25" s="288"/>
      <c r="F25" s="288"/>
      <c r="G25" s="288"/>
      <c r="H25" s="288"/>
    </row>
    <row r="26" spans="2:8" ht="7.05" customHeight="1" x14ac:dyDescent="0.35">
      <c r="B26" s="48"/>
      <c r="C26" s="48"/>
      <c r="D26" s="48"/>
      <c r="E26" s="48"/>
      <c r="F26" s="48"/>
      <c r="G26" s="48"/>
      <c r="H26" s="48"/>
    </row>
    <row r="27" spans="2:8" ht="13.5" x14ac:dyDescent="0.35">
      <c r="B27" s="47"/>
      <c r="C27" s="47"/>
      <c r="D27" s="47"/>
      <c r="E27" s="47"/>
      <c r="F27" s="47"/>
      <c r="G27" s="47"/>
      <c r="H27" s="47"/>
    </row>
    <row r="28" spans="2:8" ht="13.5" x14ac:dyDescent="0.35">
      <c r="B28" s="47"/>
      <c r="C28" s="47"/>
      <c r="D28" s="47"/>
      <c r="E28" s="47"/>
      <c r="F28" s="47"/>
      <c r="G28" s="47"/>
      <c r="H28" s="47"/>
    </row>
    <row r="29" spans="2:8" ht="13.5" x14ac:dyDescent="0.35">
      <c r="B29" s="309" t="s">
        <v>401</v>
      </c>
      <c r="C29" s="309"/>
      <c r="D29" s="309"/>
      <c r="E29" s="309"/>
      <c r="F29" s="309"/>
      <c r="G29" s="309"/>
      <c r="H29" s="309"/>
    </row>
    <row r="30" spans="2:8" ht="13.5" x14ac:dyDescent="0.35">
      <c r="B30" s="288"/>
      <c r="C30" s="288"/>
      <c r="D30" s="288"/>
      <c r="E30" s="288"/>
      <c r="F30" s="288"/>
      <c r="G30" s="288"/>
      <c r="H30" s="288"/>
    </row>
    <row r="31" spans="2:8" ht="15" customHeight="1" x14ac:dyDescent="0.35">
      <c r="B31" s="288" t="s">
        <v>402</v>
      </c>
      <c r="C31" s="288"/>
      <c r="D31" s="288"/>
      <c r="E31" s="288"/>
      <c r="F31" s="288"/>
      <c r="G31" s="288"/>
      <c r="H31" s="288"/>
    </row>
    <row r="32" spans="2:8" ht="13.5" x14ac:dyDescent="0.35">
      <c r="B32" s="47"/>
      <c r="C32" s="47"/>
      <c r="D32" s="47"/>
      <c r="E32" s="47"/>
      <c r="F32" s="47"/>
      <c r="G32" s="47"/>
      <c r="H32" s="47"/>
    </row>
    <row r="33" spans="2:8" ht="13.9" x14ac:dyDescent="0.4">
      <c r="B33" s="46" t="s">
        <v>403</v>
      </c>
      <c r="C33" s="47"/>
      <c r="D33" s="47"/>
      <c r="E33" s="47"/>
      <c r="F33" s="47"/>
      <c r="G33" s="47"/>
      <c r="H33" s="47"/>
    </row>
    <row r="34" spans="2:8" ht="13.9" x14ac:dyDescent="0.4">
      <c r="B34" s="289" t="s">
        <v>404</v>
      </c>
      <c r="C34" s="289"/>
      <c r="D34" s="289"/>
      <c r="E34" s="289"/>
      <c r="F34" s="289"/>
      <c r="G34" s="289"/>
      <c r="H34" s="289"/>
    </row>
    <row r="35" spans="2:8" ht="13.9" x14ac:dyDescent="0.4">
      <c r="B35" s="289" t="s">
        <v>405</v>
      </c>
      <c r="C35" s="310"/>
      <c r="D35" s="310"/>
      <c r="E35" s="310"/>
      <c r="F35" s="310"/>
      <c r="G35" s="310"/>
      <c r="H35" s="310"/>
    </row>
    <row r="36" spans="2:8" ht="13.9" x14ac:dyDescent="0.35">
      <c r="B36" s="311" t="s">
        <v>406</v>
      </c>
      <c r="C36" s="311"/>
      <c r="D36" s="311"/>
      <c r="E36" s="311"/>
      <c r="F36" s="311"/>
      <c r="G36" s="311"/>
      <c r="H36" s="311"/>
    </row>
    <row r="37" spans="2:8" ht="13.9" x14ac:dyDescent="0.35">
      <c r="B37" s="49"/>
      <c r="C37" s="49"/>
      <c r="D37" s="49"/>
      <c r="E37" s="49"/>
      <c r="F37" s="49"/>
      <c r="G37" s="49"/>
      <c r="H37" s="49"/>
    </row>
    <row r="38" spans="2:8" ht="46.05" customHeight="1" x14ac:dyDescent="0.35">
      <c r="B38" s="288" t="s">
        <v>407</v>
      </c>
      <c r="C38" s="288"/>
      <c r="D38" s="288"/>
      <c r="E38" s="288"/>
      <c r="F38" s="288"/>
      <c r="G38" s="288"/>
      <c r="H38" s="288"/>
    </row>
    <row r="39" spans="2:8" ht="13.5" x14ac:dyDescent="0.35">
      <c r="B39" s="304"/>
      <c r="C39" s="304"/>
      <c r="D39" s="304"/>
      <c r="E39" s="304"/>
      <c r="F39" s="304"/>
      <c r="G39" s="304"/>
      <c r="H39" s="304"/>
    </row>
    <row r="40" spans="2:8" ht="13.5" hidden="1" x14ac:dyDescent="0.35"/>
    <row r="41" spans="2:8" ht="13.5" hidden="1" x14ac:dyDescent="0.35"/>
    <row r="42" spans="2:8" ht="13.5" hidden="1" x14ac:dyDescent="0.35"/>
    <row r="43" spans="2:8" ht="13.5" hidden="1" x14ac:dyDescent="0.35"/>
    <row r="44" spans="2:8" ht="13.5" hidden="1" x14ac:dyDescent="0.35"/>
    <row r="45" spans="2:8" ht="13.5" hidden="1" x14ac:dyDescent="0.35"/>
    <row r="46" spans="2:8" ht="13.5" hidden="1" x14ac:dyDescent="0.35"/>
    <row r="47" spans="2:8" ht="13.5" hidden="1" x14ac:dyDescent="0.35"/>
    <row r="48" spans="2:8" ht="13.5" hidden="1" x14ac:dyDescent="0.35"/>
    <row r="49" ht="13.5" hidden="1" x14ac:dyDescent="0.35"/>
    <row r="50" ht="13.5" hidden="1" x14ac:dyDescent="0.35"/>
    <row r="51" ht="13.5" hidden="1" x14ac:dyDescent="0.35"/>
    <row r="52" ht="13.5" hidden="1" x14ac:dyDescent="0.35"/>
    <row r="53" ht="13.5" hidden="1" x14ac:dyDescent="0.35"/>
    <row r="54" ht="13.5" hidden="1" x14ac:dyDescent="0.35"/>
    <row r="55" ht="13.5" hidden="1" x14ac:dyDescent="0.35"/>
    <row r="56" ht="13.5" hidden="1" x14ac:dyDescent="0.35"/>
    <row r="57" ht="13.5" hidden="1" x14ac:dyDescent="0.35"/>
    <row r="58" ht="13.5" hidden="1" x14ac:dyDescent="0.35"/>
    <row r="59" ht="13.5" hidden="1" x14ac:dyDescent="0.35"/>
    <row r="60" ht="13.5" hidden="1" x14ac:dyDescent="0.35"/>
    <row r="61" ht="13.5" hidden="1" x14ac:dyDescent="0.35"/>
    <row r="62" ht="13.5" hidden="1" x14ac:dyDescent="0.35"/>
    <row r="63" ht="13.5" hidden="1" x14ac:dyDescent="0.35"/>
    <row r="64" ht="13.5" hidden="1" x14ac:dyDescent="0.35"/>
  </sheetData>
  <mergeCells count="31">
    <mergeCell ref="B38:H38"/>
    <mergeCell ref="B39:H39"/>
    <mergeCell ref="B20:H20"/>
    <mergeCell ref="B21:H21"/>
    <mergeCell ref="B24:H24"/>
    <mergeCell ref="B25:H25"/>
    <mergeCell ref="B29:H29"/>
    <mergeCell ref="B30:H30"/>
    <mergeCell ref="B35:H35"/>
    <mergeCell ref="B36:H36"/>
    <mergeCell ref="B9:B10"/>
    <mergeCell ref="D9:G9"/>
    <mergeCell ref="D10:G10"/>
    <mergeCell ref="B11:C11"/>
    <mergeCell ref="D11:G11"/>
    <mergeCell ref="A1:XFD1"/>
    <mergeCell ref="B31:H31"/>
    <mergeCell ref="B34:H34"/>
    <mergeCell ref="B2:E3"/>
    <mergeCell ref="B4:G4"/>
    <mergeCell ref="B5:G5"/>
    <mergeCell ref="B6:G6"/>
    <mergeCell ref="B7:G7"/>
    <mergeCell ref="B8:G8"/>
    <mergeCell ref="D13:G13"/>
    <mergeCell ref="D14:G14"/>
    <mergeCell ref="B13:C14"/>
    <mergeCell ref="B18:C18"/>
    <mergeCell ref="D18:G18"/>
    <mergeCell ref="B16:C16"/>
    <mergeCell ref="D16:G16"/>
  </mergeCells>
  <hyperlinks>
    <hyperlink ref="B29" r:id="rId1" xr:uid="{83D24BA4-0D99-4DFC-9F7C-4707B8029901}"/>
    <hyperlink ref="B21" r:id="rId2" display="https://socialvalueportal.com/national-toms " xr:uid="{2C304A8B-FF0E-4AA6-8489-77A9AE23D647}"/>
    <hyperlink ref="D14" r:id="rId3" xr:uid="{E2131B95-B23F-4661-96E2-7526045D3B69}"/>
    <hyperlink ref="D14:G14" r:id="rId4" display="https://esg-vc.notion.site/Welcome-to-ESG_VC-595640f56f5d4a2099a6fb38cb8bd8b8" xr:uid="{0DCCFB5A-7FEF-4055-A31D-83D0481CA7AE}"/>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091-18B9-4257-9998-8DC92C58B652}">
  <sheetPr>
    <tabColor theme="4"/>
  </sheetPr>
  <dimension ref="A1:N15"/>
  <sheetViews>
    <sheetView showGridLines="0" zoomScaleNormal="100" workbookViewId="0"/>
  </sheetViews>
  <sheetFormatPr defaultColWidth="0" defaultRowHeight="0" customHeight="1" zeroHeight="1" x14ac:dyDescent="0.35"/>
  <cols>
    <col min="1" max="1" width="6.8125" customWidth="1"/>
    <col min="2" max="4" width="16.1875" style="3" customWidth="1"/>
    <col min="5" max="7" width="23.3125" style="3" customWidth="1"/>
    <col min="8" max="8" width="6.8125" style="3" customWidth="1"/>
    <col min="9" max="14" width="0" hidden="1" customWidth="1"/>
    <col min="15" max="16384" width="7.875" hidden="1"/>
  </cols>
  <sheetData>
    <row r="1" spans="1:12" s="3" customFormat="1" ht="33.5" customHeight="1" x14ac:dyDescent="0.35">
      <c r="A1"/>
      <c r="B1"/>
      <c r="C1"/>
      <c r="I1"/>
      <c r="J1"/>
      <c r="K1"/>
      <c r="L1"/>
    </row>
    <row r="2" spans="1:12" s="3" customFormat="1" ht="33.5" customHeight="1" x14ac:dyDescent="0.35">
      <c r="A2"/>
      <c r="B2" s="318" t="s">
        <v>116</v>
      </c>
      <c r="C2" s="318"/>
      <c r="D2" s="318"/>
      <c r="E2" s="318"/>
      <c r="I2"/>
      <c r="J2"/>
      <c r="K2"/>
      <c r="L2"/>
    </row>
    <row r="3" spans="1:12" s="3" customFormat="1" ht="33.5" customHeight="1" x14ac:dyDescent="0.35">
      <c r="A3"/>
      <c r="B3" s="319"/>
      <c r="C3" s="319"/>
      <c r="D3" s="319"/>
      <c r="E3" s="319"/>
      <c r="F3" s="50"/>
      <c r="I3"/>
      <c r="J3"/>
      <c r="K3"/>
      <c r="L3"/>
    </row>
    <row r="4" spans="1:12" s="3" customFormat="1" ht="36.5" customHeight="1" x14ac:dyDescent="0.35">
      <c r="A4"/>
      <c r="B4" s="53" t="s">
        <v>412</v>
      </c>
      <c r="C4" s="312"/>
      <c r="D4" s="312"/>
      <c r="E4" s="312"/>
      <c r="F4" s="312"/>
      <c r="G4" s="94"/>
      <c r="H4"/>
      <c r="I4"/>
      <c r="J4"/>
      <c r="K4"/>
    </row>
    <row r="5" spans="1:12" s="3" customFormat="1" ht="43.5" customHeight="1" x14ac:dyDescent="0.35">
      <c r="A5"/>
      <c r="B5" s="54" t="s">
        <v>118</v>
      </c>
      <c r="C5" s="321"/>
      <c r="D5" s="322"/>
      <c r="E5" s="322"/>
      <c r="F5" s="322"/>
      <c r="G5" s="91"/>
      <c r="H5"/>
      <c r="I5"/>
      <c r="J5"/>
      <c r="K5"/>
    </row>
    <row r="6" spans="1:12" s="3" customFormat="1" ht="43.5" customHeight="1" x14ac:dyDescent="0.35">
      <c r="A6"/>
      <c r="B6" s="54" t="s">
        <v>408</v>
      </c>
      <c r="C6" s="321"/>
      <c r="D6" s="321"/>
      <c r="E6" s="321"/>
      <c r="F6" s="321"/>
      <c r="G6" s="90"/>
      <c r="H6"/>
      <c r="I6"/>
      <c r="J6"/>
      <c r="K6"/>
    </row>
    <row r="7" spans="1:12" s="3" customFormat="1" ht="43.5" customHeight="1" x14ac:dyDescent="0.35">
      <c r="A7"/>
      <c r="B7" s="313" t="s">
        <v>468</v>
      </c>
      <c r="C7" s="321"/>
      <c r="D7" s="322"/>
      <c r="E7" s="322"/>
      <c r="F7" s="322"/>
      <c r="G7" s="91"/>
      <c r="H7"/>
      <c r="I7"/>
      <c r="J7"/>
      <c r="K7"/>
    </row>
    <row r="8" spans="1:12" s="3" customFormat="1" ht="14.55" customHeight="1" x14ac:dyDescent="0.35">
      <c r="B8" s="314"/>
      <c r="C8" s="55" t="s">
        <v>413</v>
      </c>
      <c r="D8" s="292"/>
      <c r="E8" s="292"/>
      <c r="F8" s="292"/>
      <c r="G8" s="88"/>
      <c r="H8"/>
      <c r="I8"/>
      <c r="J8"/>
      <c r="K8"/>
    </row>
    <row r="9" spans="1:12" s="3" customFormat="1" ht="43.5" customHeight="1" x14ac:dyDescent="0.35">
      <c r="A9"/>
      <c r="B9" s="54" t="s">
        <v>120</v>
      </c>
      <c r="C9" s="317"/>
      <c r="D9" s="317"/>
      <c r="E9" s="317"/>
      <c r="F9" s="317"/>
      <c r="G9" s="96" t="s">
        <v>469</v>
      </c>
      <c r="H9"/>
      <c r="I9"/>
      <c r="J9"/>
      <c r="K9"/>
    </row>
    <row r="10" spans="1:12" s="3" customFormat="1" ht="33" customHeight="1" x14ac:dyDescent="0.35">
      <c r="B10" s="313" t="s">
        <v>119</v>
      </c>
      <c r="C10" s="317"/>
      <c r="D10" s="317"/>
      <c r="E10" s="317"/>
      <c r="F10" s="317"/>
      <c r="G10" s="96" t="s">
        <v>557</v>
      </c>
      <c r="H10"/>
      <c r="I10"/>
      <c r="J10"/>
      <c r="K10"/>
    </row>
    <row r="11" spans="1:12" s="3" customFormat="1" ht="14.55" customHeight="1" x14ac:dyDescent="0.35">
      <c r="B11" s="314"/>
      <c r="C11" s="55" t="s">
        <v>132</v>
      </c>
      <c r="D11" s="292"/>
      <c r="E11" s="292"/>
      <c r="F11" s="292"/>
      <c r="G11" s="88"/>
      <c r="H11"/>
      <c r="I11"/>
      <c r="J11"/>
      <c r="K11"/>
    </row>
    <row r="12" spans="1:12" s="3" customFormat="1" ht="28.05" customHeight="1" x14ac:dyDescent="0.35">
      <c r="A12"/>
      <c r="B12" s="315" t="s">
        <v>117</v>
      </c>
      <c r="C12" s="317"/>
      <c r="D12" s="317"/>
      <c r="E12" s="317"/>
      <c r="F12" s="317"/>
      <c r="G12" s="88"/>
      <c r="H12"/>
      <c r="I12"/>
      <c r="J12"/>
      <c r="K12"/>
    </row>
    <row r="13" spans="1:12" s="3" customFormat="1" ht="13.5" x14ac:dyDescent="0.35">
      <c r="A13"/>
      <c r="B13" s="316"/>
      <c r="C13" s="56" t="s">
        <v>132</v>
      </c>
      <c r="D13" s="320"/>
      <c r="E13" s="320"/>
      <c r="F13" s="320"/>
      <c r="G13" s="89"/>
      <c r="H13"/>
      <c r="I13"/>
      <c r="J13"/>
      <c r="K13"/>
    </row>
    <row r="14" spans="1:12" s="3" customFormat="1" ht="28.05" customHeight="1" x14ac:dyDescent="0.35">
      <c r="A14"/>
      <c r="G14" s="95"/>
      <c r="I14"/>
      <c r="J14"/>
      <c r="K14"/>
      <c r="L14"/>
    </row>
    <row r="15" spans="1:12" s="3" customFormat="1" ht="28.05" customHeight="1" x14ac:dyDescent="0.35">
      <c r="A15"/>
      <c r="B15" s="32"/>
      <c r="C15" s="32"/>
      <c r="D15" s="312"/>
      <c r="E15" s="312"/>
      <c r="F15" s="312"/>
      <c r="G15" s="87"/>
      <c r="I15"/>
      <c r="J15"/>
      <c r="K15"/>
      <c r="L15"/>
    </row>
  </sheetData>
  <mergeCells count="15">
    <mergeCell ref="D15:F15"/>
    <mergeCell ref="B10:B11"/>
    <mergeCell ref="B12:B13"/>
    <mergeCell ref="C12:F12"/>
    <mergeCell ref="B2:E3"/>
    <mergeCell ref="D13:F13"/>
    <mergeCell ref="C4:F4"/>
    <mergeCell ref="C5:F5"/>
    <mergeCell ref="C7:F7"/>
    <mergeCell ref="C9:F9"/>
    <mergeCell ref="C10:F10"/>
    <mergeCell ref="D11:F11"/>
    <mergeCell ref="D8:F8"/>
    <mergeCell ref="B7:B8"/>
    <mergeCell ref="C6:F6"/>
  </mergeCells>
  <dataValidations count="1">
    <dataValidation type="list" allowBlank="1" showInputMessage="1" showErrorMessage="1" sqref="C9" xr:uid="{A3ECCE58-CA93-449E-B7A1-A9BE89310530}">
      <formula1>"Pre-seed, Seed, Series A, Series B, Series C+"</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BDEEE4C-E275-4776-BD44-548B3B0CD20A}">
          <x14:formula1>
            <xm:f>Meta!$A$2:$A$200</xm:f>
          </x14:formula1>
          <xm:sqref>C12</xm:sqref>
        </x14:dataValidation>
        <x14:dataValidation type="list" allowBlank="1" showInputMessage="1" showErrorMessage="1" xr:uid="{25BFFC38-9E0F-44E9-B0A4-5C7C70479C99}">
          <x14:formula1>
            <xm:f>Meta!$B$2:$B$9</xm:f>
          </x14:formula1>
          <xm:sqref>C10</xm:sqref>
        </x14:dataValidation>
        <x14:dataValidation type="list" allowBlank="1" showInputMessage="1" showErrorMessage="1" xr:uid="{67F89266-861A-4500-8635-D85DCAE2C1FB}">
          <x14:formula1>
            <xm:f>'Number Validation'!$G$2:$G$7</xm:f>
          </x14:formula1>
          <xm:sqref>C7:F7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CEEF-E695-41CB-B880-B9401EBC97DC}">
  <sheetPr>
    <tabColor theme="5"/>
  </sheetPr>
  <dimension ref="A1:L74"/>
  <sheetViews>
    <sheetView zoomScale="70" zoomScaleNormal="70" workbookViewId="0">
      <selection sqref="A1:D1"/>
    </sheetView>
  </sheetViews>
  <sheetFormatPr defaultColWidth="0" defaultRowHeight="20.25" zeroHeight="1" x14ac:dyDescent="0.55000000000000004"/>
  <cols>
    <col min="1" max="1" width="25" customWidth="1"/>
    <col min="2" max="2" width="21.875" customWidth="1"/>
    <col min="3" max="3" width="11.625" style="44" customWidth="1"/>
    <col min="4" max="4" width="109.3125" style="41" customWidth="1"/>
    <col min="5" max="5" width="105.8125" style="41" hidden="1" customWidth="1"/>
    <col min="6" max="6" width="46.6875" style="41" customWidth="1"/>
    <col min="7" max="7" width="55.5" customWidth="1"/>
    <col min="8" max="8" width="117.375" style="107" customWidth="1"/>
    <col min="9" max="16384" width="12.625" hidden="1"/>
  </cols>
  <sheetData>
    <row r="1" spans="1:12" s="1" customFormat="1" ht="45.5" customHeight="1" x14ac:dyDescent="0.45">
      <c r="A1" s="328" t="s">
        <v>393</v>
      </c>
      <c r="B1" s="328"/>
      <c r="C1" s="328"/>
      <c r="D1" s="328"/>
      <c r="E1" s="82"/>
      <c r="F1" s="331"/>
      <c r="G1" s="331"/>
      <c r="H1" s="100"/>
      <c r="I1" s="326" t="s">
        <v>430</v>
      </c>
      <c r="J1" s="326"/>
      <c r="K1" s="326"/>
      <c r="L1" s="327"/>
    </row>
    <row r="2" spans="1:12" s="2" customFormat="1" ht="68" customHeight="1" x14ac:dyDescent="0.35">
      <c r="A2" s="59" t="s">
        <v>90</v>
      </c>
      <c r="B2" s="58" t="s">
        <v>3</v>
      </c>
      <c r="C2" s="58" t="s">
        <v>91</v>
      </c>
      <c r="D2" s="57" t="s">
        <v>92</v>
      </c>
      <c r="E2" s="57" t="s">
        <v>97</v>
      </c>
      <c r="F2" s="58" t="s">
        <v>88</v>
      </c>
      <c r="G2" s="58" t="s">
        <v>93</v>
      </c>
      <c r="H2" s="110" t="s">
        <v>47</v>
      </c>
      <c r="I2" s="74" t="s">
        <v>42</v>
      </c>
      <c r="J2" s="83" t="s">
        <v>80</v>
      </c>
      <c r="K2" s="75" t="s">
        <v>78</v>
      </c>
      <c r="L2" s="76" t="s">
        <v>30</v>
      </c>
    </row>
    <row r="3" spans="1:12" s="1" customFormat="1" ht="60" customHeight="1" x14ac:dyDescent="0.45">
      <c r="A3" s="332" t="s">
        <v>409</v>
      </c>
      <c r="B3" s="122" t="s">
        <v>37</v>
      </c>
      <c r="C3" s="131" t="s">
        <v>4</v>
      </c>
      <c r="D3" s="176" t="s">
        <v>373</v>
      </c>
      <c r="E3" s="177" t="s">
        <v>95</v>
      </c>
      <c r="F3" s="178"/>
      <c r="G3" s="179"/>
      <c r="H3" s="114" t="s">
        <v>483</v>
      </c>
      <c r="I3" s="73" t="s">
        <v>43</v>
      </c>
      <c r="J3" s="162">
        <f>IF(F3="Yes - Scope 1",2,IF(F3="Yes - Scopes 1 &amp; 2",2,IF(F3="Yes - Scopes 1-3",2,IF(F3="No - but plan to in the next 12 months",1,0))))</f>
        <v>0</v>
      </c>
      <c r="K3" s="163">
        <f t="shared" ref="K3:K35" si="0">(IF(F3="No - but plan to in the next 12 months",1,IF(F3="We plan to report this metric in the next 12 months",1,0)))</f>
        <v>0</v>
      </c>
      <c r="L3" s="164"/>
    </row>
    <row r="4" spans="1:12" s="1" customFormat="1" ht="60" customHeight="1" x14ac:dyDescent="0.45">
      <c r="A4" s="324"/>
      <c r="B4" s="119"/>
      <c r="C4" s="131"/>
      <c r="D4" s="176"/>
      <c r="E4" s="177"/>
      <c r="F4" s="271"/>
      <c r="G4" s="272"/>
      <c r="H4" s="114" t="s">
        <v>509</v>
      </c>
      <c r="I4" s="73"/>
      <c r="J4" s="162"/>
      <c r="K4" s="163"/>
      <c r="L4" s="164"/>
    </row>
    <row r="5" spans="1:12" s="1" customFormat="1" ht="60" customHeight="1" x14ac:dyDescent="0.45">
      <c r="A5" s="324"/>
      <c r="B5" s="119"/>
      <c r="C5" s="131"/>
      <c r="D5" s="176"/>
      <c r="E5" s="177"/>
      <c r="F5" s="271"/>
      <c r="G5" s="272"/>
      <c r="H5" s="114" t="s">
        <v>510</v>
      </c>
      <c r="I5" s="73"/>
      <c r="J5" s="162"/>
      <c r="K5" s="163"/>
      <c r="L5" s="164"/>
    </row>
    <row r="6" spans="1:12" s="1" customFormat="1" ht="60" customHeight="1" x14ac:dyDescent="0.45">
      <c r="A6" s="324"/>
      <c r="B6" s="119"/>
      <c r="C6" s="131"/>
      <c r="D6" s="176"/>
      <c r="E6" s="177"/>
      <c r="F6" s="271"/>
      <c r="G6" s="272"/>
      <c r="H6" s="114" t="s">
        <v>558</v>
      </c>
      <c r="I6" s="73"/>
      <c r="J6" s="162"/>
      <c r="K6" s="163"/>
      <c r="L6" s="164"/>
    </row>
    <row r="7" spans="1:12" s="1" customFormat="1" ht="60" customHeight="1" x14ac:dyDescent="0.45">
      <c r="A7" s="324"/>
      <c r="B7" s="119"/>
      <c r="C7" s="132" t="s">
        <v>484</v>
      </c>
      <c r="D7" s="180" t="s">
        <v>487</v>
      </c>
      <c r="E7" s="181"/>
      <c r="F7" s="182"/>
      <c r="G7" s="183"/>
      <c r="H7" s="380" t="s">
        <v>569</v>
      </c>
      <c r="I7" s="73" t="s">
        <v>45</v>
      </c>
      <c r="J7" s="162">
        <f>IF(F7&gt;0,2,0)</f>
        <v>0</v>
      </c>
      <c r="K7" s="163">
        <f t="shared" ref="K7" si="1">(IF(F7="No - but plan to in the next 12 months",1,IF(F7="We plan to report this metric in the next 12 months",1,0)))</f>
        <v>0</v>
      </c>
      <c r="L7" s="164"/>
    </row>
    <row r="8" spans="1:12" s="1" customFormat="1" ht="60" customHeight="1" x14ac:dyDescent="0.45">
      <c r="A8" s="324"/>
      <c r="B8" s="119"/>
      <c r="C8" s="132" t="s">
        <v>485</v>
      </c>
      <c r="D8" s="180" t="s">
        <v>488</v>
      </c>
      <c r="E8" s="181"/>
      <c r="F8" s="182"/>
      <c r="G8" s="183"/>
      <c r="H8" s="380" t="s">
        <v>569</v>
      </c>
      <c r="I8" s="73"/>
      <c r="J8" s="162">
        <f>IF(F8&gt;0,1,0)</f>
        <v>0</v>
      </c>
      <c r="K8" s="163"/>
      <c r="L8" s="164"/>
    </row>
    <row r="9" spans="1:12" s="1" customFormat="1" ht="60" customHeight="1" x14ac:dyDescent="0.45">
      <c r="A9" s="324"/>
      <c r="B9" s="119"/>
      <c r="C9" s="133" t="s">
        <v>486</v>
      </c>
      <c r="D9" s="184" t="s">
        <v>489</v>
      </c>
      <c r="E9" s="185"/>
      <c r="F9" s="186"/>
      <c r="G9" s="187"/>
      <c r="H9" s="381" t="s">
        <v>569</v>
      </c>
      <c r="I9" s="73"/>
      <c r="J9" s="162">
        <f>IF(F9&gt;0,1,0)</f>
        <v>0</v>
      </c>
      <c r="K9" s="163"/>
      <c r="L9" s="164"/>
    </row>
    <row r="10" spans="1:12" s="1" customFormat="1" ht="60" customHeight="1" x14ac:dyDescent="0.45">
      <c r="A10" s="324"/>
      <c r="B10" s="119"/>
      <c r="C10" s="134" t="s">
        <v>5</v>
      </c>
      <c r="D10" s="188" t="s">
        <v>526</v>
      </c>
      <c r="E10" s="189" t="s">
        <v>508</v>
      </c>
      <c r="F10" s="190"/>
      <c r="G10" s="191"/>
      <c r="H10" s="111" t="s">
        <v>480</v>
      </c>
      <c r="I10" s="73" t="s">
        <v>44</v>
      </c>
      <c r="J10" s="162">
        <f>IF(F10="Yes - 2030",2,IF(F10="Yes - Other date (Please indicate date in Column g)",2,IF(F10="No - but plan to in the next 12 months",1,0)))</f>
        <v>0</v>
      </c>
      <c r="K10" s="163">
        <f t="shared" si="0"/>
        <v>0</v>
      </c>
      <c r="L10" s="164" t="s">
        <v>0</v>
      </c>
    </row>
    <row r="11" spans="1:12" s="1" customFormat="1" ht="60" customHeight="1" x14ac:dyDescent="0.45">
      <c r="A11" s="324"/>
      <c r="B11" s="119"/>
      <c r="C11" s="135" t="s">
        <v>6</v>
      </c>
      <c r="D11" s="192" t="s">
        <v>452</v>
      </c>
      <c r="E11" s="189" t="s">
        <v>362</v>
      </c>
      <c r="F11" s="193"/>
      <c r="G11" s="194"/>
      <c r="H11" s="130" t="s">
        <v>568</v>
      </c>
      <c r="I11" s="73" t="s">
        <v>43</v>
      </c>
      <c r="J11" s="162">
        <f>IF(F11="Yes",2,IF(F11="No - but plan to in the next 12 months",1,0))</f>
        <v>0</v>
      </c>
      <c r="K11" s="163">
        <f t="shared" si="0"/>
        <v>0</v>
      </c>
      <c r="L11" s="164"/>
    </row>
    <row r="12" spans="1:12" s="1" customFormat="1" ht="60" customHeight="1" x14ac:dyDescent="0.45">
      <c r="A12" s="324"/>
      <c r="B12" s="119"/>
      <c r="C12" s="136"/>
      <c r="D12" s="195"/>
      <c r="E12" s="189"/>
      <c r="F12" s="273"/>
      <c r="G12" s="274"/>
      <c r="H12" s="198" t="s">
        <v>512</v>
      </c>
      <c r="I12" s="73"/>
      <c r="J12" s="162"/>
      <c r="K12" s="163"/>
      <c r="L12" s="164"/>
    </row>
    <row r="13" spans="1:12" s="1" customFormat="1" ht="60" customHeight="1" x14ac:dyDescent="0.45">
      <c r="A13" s="324"/>
      <c r="B13" s="119"/>
      <c r="C13" s="134" t="s">
        <v>7</v>
      </c>
      <c r="D13" s="199" t="s">
        <v>38</v>
      </c>
      <c r="E13" s="200" t="s">
        <v>330</v>
      </c>
      <c r="F13" s="190"/>
      <c r="G13" s="191"/>
      <c r="H13" s="256" t="s">
        <v>528</v>
      </c>
      <c r="I13" s="73" t="s">
        <v>43</v>
      </c>
      <c r="J13" s="162">
        <f>IF(F13="Yes",2,IF(F13="No - but plan to in the next 12 months",1,0))</f>
        <v>0</v>
      </c>
      <c r="K13" s="163">
        <f t="shared" si="0"/>
        <v>0</v>
      </c>
      <c r="L13" s="164"/>
    </row>
    <row r="14" spans="1:12" s="1" customFormat="1" ht="60" customHeight="1" x14ac:dyDescent="0.45">
      <c r="A14" s="324"/>
      <c r="B14" s="119"/>
      <c r="C14" s="135" t="s">
        <v>11</v>
      </c>
      <c r="D14" s="201" t="s">
        <v>416</v>
      </c>
      <c r="E14" s="200" t="s">
        <v>418</v>
      </c>
      <c r="F14" s="202"/>
      <c r="G14" s="194"/>
      <c r="H14" s="126" t="s">
        <v>481</v>
      </c>
      <c r="I14" s="73"/>
      <c r="J14" s="162"/>
      <c r="K14" s="163"/>
      <c r="L14" s="164"/>
    </row>
    <row r="15" spans="1:12" s="1" customFormat="1" ht="60" customHeight="1" x14ac:dyDescent="0.45">
      <c r="A15" s="324"/>
      <c r="B15" s="123"/>
      <c r="C15" s="203"/>
      <c r="D15" s="204"/>
      <c r="E15" s="205"/>
      <c r="F15" s="273"/>
      <c r="G15" s="274"/>
      <c r="H15" s="206" t="s">
        <v>513</v>
      </c>
      <c r="I15" s="73" t="s">
        <v>46</v>
      </c>
      <c r="J15" s="162">
        <f>IF(F14="We plan to report this metric in the next 12 months",1,IF(F14="Not relevant",0,IF(F14="We currently do not track this metric",0,IF(F14&gt;0,2,0))))</f>
        <v>0</v>
      </c>
      <c r="K15" s="163">
        <f>(IF(F14="No - but plan to in the next 12 months",1,IF(F14="We plan to report this metric in the next 12 months",1,0)))</f>
        <v>0</v>
      </c>
      <c r="L15" s="164"/>
    </row>
    <row r="16" spans="1:12" s="1" customFormat="1" ht="60" customHeight="1" x14ac:dyDescent="0.45">
      <c r="A16" s="324"/>
      <c r="B16" s="119" t="s">
        <v>53</v>
      </c>
      <c r="C16" s="71" t="s">
        <v>8</v>
      </c>
      <c r="D16" s="199" t="s">
        <v>390</v>
      </c>
      <c r="E16" s="200" t="s">
        <v>417</v>
      </c>
      <c r="F16" s="207"/>
      <c r="G16" s="208"/>
      <c r="H16" s="108" t="s">
        <v>529</v>
      </c>
      <c r="I16" s="73" t="s">
        <v>46</v>
      </c>
      <c r="J16" s="165">
        <f>IF(F16="We plan to report this metric in the next 12 months",1,IF(F16="Not relevant",0,IF(F16="We currently do not track this metric",0,IF(F16&gt;0,2,0))))</f>
        <v>0</v>
      </c>
      <c r="K16" s="163">
        <f t="shared" si="0"/>
        <v>0</v>
      </c>
      <c r="L16" s="166"/>
    </row>
    <row r="17" spans="1:12" s="1" customFormat="1" ht="60" customHeight="1" x14ac:dyDescent="0.45">
      <c r="A17" s="324"/>
      <c r="B17" s="119"/>
      <c r="C17" s="71" t="s">
        <v>9</v>
      </c>
      <c r="D17" s="199" t="s">
        <v>459</v>
      </c>
      <c r="E17" s="200" t="s">
        <v>363</v>
      </c>
      <c r="F17" s="209"/>
      <c r="G17" s="191"/>
      <c r="H17" s="112" t="s">
        <v>482</v>
      </c>
      <c r="I17" s="73" t="s">
        <v>43</v>
      </c>
      <c r="J17" s="165">
        <f>IF(F17="Yes",2,IF(F17="No - but plan to in the next 12 months",1,0))</f>
        <v>0</v>
      </c>
      <c r="K17" s="163">
        <f t="shared" si="0"/>
        <v>0</v>
      </c>
      <c r="L17" s="164"/>
    </row>
    <row r="18" spans="1:12" s="1" customFormat="1" ht="60" customHeight="1" x14ac:dyDescent="0.45">
      <c r="A18" s="324"/>
      <c r="B18" s="123"/>
      <c r="C18" s="71" t="s">
        <v>10</v>
      </c>
      <c r="D18" s="199" t="s">
        <v>52</v>
      </c>
      <c r="E18" s="200" t="s">
        <v>96</v>
      </c>
      <c r="F18" s="209"/>
      <c r="G18" s="191"/>
      <c r="H18" s="108"/>
      <c r="I18" s="73" t="s">
        <v>43</v>
      </c>
      <c r="J18" s="165">
        <f>IF(F18="Yes",2,IF(F18="No - but plan to in the next 12 months",1,0))</f>
        <v>0</v>
      </c>
      <c r="K18" s="163">
        <f t="shared" si="0"/>
        <v>0</v>
      </c>
      <c r="L18" s="164"/>
    </row>
    <row r="19" spans="1:12" s="1" customFormat="1" ht="60" customHeight="1" x14ac:dyDescent="0.45">
      <c r="A19" s="324"/>
      <c r="B19" s="118" t="s">
        <v>460</v>
      </c>
      <c r="C19" s="135" t="s">
        <v>12</v>
      </c>
      <c r="D19" s="210" t="s">
        <v>389</v>
      </c>
      <c r="E19" s="200" t="s">
        <v>419</v>
      </c>
      <c r="F19" s="211"/>
      <c r="G19" s="194"/>
      <c r="H19" s="257" t="s">
        <v>530</v>
      </c>
      <c r="I19" s="73" t="s">
        <v>43</v>
      </c>
      <c r="J19" s="165">
        <f>IF(F19="Yes",2,IF(F19="No - but plan to in the next 12 months",1,0))</f>
        <v>0</v>
      </c>
      <c r="K19" s="163">
        <f t="shared" si="0"/>
        <v>0</v>
      </c>
      <c r="L19" s="164"/>
    </row>
    <row r="20" spans="1:12" s="1" customFormat="1" ht="60" customHeight="1" x14ac:dyDescent="0.45">
      <c r="A20" s="324"/>
      <c r="B20" s="119"/>
      <c r="C20" s="131"/>
      <c r="D20" s="212"/>
      <c r="E20" s="200"/>
      <c r="F20" s="271"/>
      <c r="G20" s="272"/>
      <c r="H20" s="214" t="s">
        <v>514</v>
      </c>
      <c r="I20" s="73"/>
      <c r="J20" s="165"/>
      <c r="K20" s="163"/>
      <c r="L20" s="164"/>
    </row>
    <row r="21" spans="1:12" s="1" customFormat="1" ht="60" customHeight="1" x14ac:dyDescent="0.45">
      <c r="A21" s="324"/>
      <c r="B21" s="119"/>
      <c r="C21" s="136"/>
      <c r="D21" s="215"/>
      <c r="E21" s="200"/>
      <c r="F21" s="273"/>
      <c r="G21" s="274"/>
      <c r="H21" s="217" t="s">
        <v>515</v>
      </c>
      <c r="I21" s="73"/>
      <c r="J21" s="165"/>
      <c r="K21" s="163"/>
      <c r="L21" s="164"/>
    </row>
    <row r="22" spans="1:12" s="1" customFormat="1" ht="60" customHeight="1" x14ac:dyDescent="0.45">
      <c r="A22" s="324"/>
      <c r="B22" s="119"/>
      <c r="C22" s="134" t="s">
        <v>13</v>
      </c>
      <c r="D22" s="218" t="s">
        <v>65</v>
      </c>
      <c r="E22" s="200" t="s">
        <v>107</v>
      </c>
      <c r="F22" s="219"/>
      <c r="G22" s="208"/>
      <c r="H22" s="167"/>
      <c r="I22" s="73" t="s">
        <v>46</v>
      </c>
      <c r="J22" s="165">
        <f>IF(F22="We plan to report this metric in the next 12 months",1,IF(F22="Not relevant",0,IF(F22="We currently do not track this metric",0,IF(F22&gt;0,2,0))))</f>
        <v>0</v>
      </c>
      <c r="K22" s="163">
        <f t="shared" si="0"/>
        <v>0</v>
      </c>
      <c r="L22" s="164"/>
    </row>
    <row r="23" spans="1:12" s="1" customFormat="1" ht="60" customHeight="1" x14ac:dyDescent="0.45">
      <c r="A23" s="324"/>
      <c r="B23" s="118" t="s">
        <v>461</v>
      </c>
      <c r="C23" s="71" t="s">
        <v>14</v>
      </c>
      <c r="D23" s="220" t="s">
        <v>439</v>
      </c>
      <c r="E23" s="189" t="s">
        <v>331</v>
      </c>
      <c r="F23" s="207"/>
      <c r="G23" s="208"/>
      <c r="H23" s="258" t="s">
        <v>531</v>
      </c>
      <c r="I23" s="73" t="s">
        <v>46</v>
      </c>
      <c r="J23" s="165">
        <f>IF(F23="We plan to report this metric in the next 12 months",1,IF(F23="Not relevant",0,IF(F23="We currently do not track this metric",0,IF(F23&gt;0,2,0))))</f>
        <v>0</v>
      </c>
      <c r="K23" s="163">
        <f t="shared" si="0"/>
        <v>0</v>
      </c>
      <c r="L23" s="164"/>
    </row>
    <row r="24" spans="1:12" s="1" customFormat="1" ht="60" customHeight="1" x14ac:dyDescent="0.45">
      <c r="A24" s="324"/>
      <c r="B24" s="119"/>
      <c r="C24" s="71" t="s">
        <v>15</v>
      </c>
      <c r="D24" s="220" t="s">
        <v>440</v>
      </c>
      <c r="E24" s="189" t="s">
        <v>332</v>
      </c>
      <c r="F24" s="207"/>
      <c r="G24" s="208"/>
      <c r="H24" s="97"/>
      <c r="I24" s="73" t="s">
        <v>46</v>
      </c>
      <c r="J24" s="165">
        <f>IF(F24="We plan to report this metric in the next 12 months",1,IF(F24="Not relevant",0,IF(F24="We currently do not track this metric",0,IF(F24&gt;0,2,0))))</f>
        <v>0</v>
      </c>
      <c r="K24" s="163">
        <f t="shared" si="0"/>
        <v>0</v>
      </c>
      <c r="L24" s="164"/>
    </row>
    <row r="25" spans="1:12" s="1" customFormat="1" ht="60" customHeight="1" x14ac:dyDescent="0.45">
      <c r="A25" s="324"/>
      <c r="B25" s="119"/>
      <c r="C25" s="71" t="s">
        <v>16</v>
      </c>
      <c r="D25" s="220" t="s">
        <v>441</v>
      </c>
      <c r="E25" s="189" t="s">
        <v>333</v>
      </c>
      <c r="F25" s="209"/>
      <c r="G25" s="191"/>
      <c r="H25" s="97"/>
      <c r="I25" s="73" t="s">
        <v>43</v>
      </c>
      <c r="J25" s="165">
        <f>IF(F25="Yes",2,IF(F25="No - but plan to in the next 12 months",1,0))</f>
        <v>0</v>
      </c>
      <c r="K25" s="163">
        <f t="shared" si="0"/>
        <v>0</v>
      </c>
      <c r="L25" s="164"/>
    </row>
    <row r="26" spans="1:12" s="1" customFormat="1" ht="60" customHeight="1" x14ac:dyDescent="0.45">
      <c r="A26" s="324"/>
      <c r="B26" s="119"/>
      <c r="C26" s="125" t="s">
        <v>17</v>
      </c>
      <c r="D26" s="221" t="s">
        <v>559</v>
      </c>
      <c r="E26" s="189" t="s">
        <v>560</v>
      </c>
      <c r="F26" s="202"/>
      <c r="G26" s="222"/>
      <c r="H26" s="258" t="s">
        <v>561</v>
      </c>
      <c r="I26" s="73" t="s">
        <v>46</v>
      </c>
      <c r="J26" s="165">
        <f>IF(F26="We plan to report this metric in the next 12 months",1,IF(F26="Not relevant",0,IF(F26="We currently do not track this metric",0,IF(F26&gt;0,2,0))))</f>
        <v>0</v>
      </c>
      <c r="K26" s="163">
        <f t="shared" si="0"/>
        <v>0</v>
      </c>
      <c r="L26" s="164"/>
    </row>
    <row r="27" spans="1:12" s="1" customFormat="1" ht="60" customHeight="1" x14ac:dyDescent="0.45">
      <c r="A27" s="324"/>
      <c r="B27" s="119"/>
      <c r="C27" s="113"/>
      <c r="D27" s="223"/>
      <c r="E27" s="189"/>
      <c r="F27" s="275"/>
      <c r="G27" s="276"/>
      <c r="H27" s="214" t="s">
        <v>516</v>
      </c>
      <c r="I27" s="73"/>
      <c r="J27" s="162"/>
      <c r="K27" s="163"/>
      <c r="L27" s="164"/>
    </row>
    <row r="28" spans="1:12" s="1" customFormat="1" ht="60" customHeight="1" x14ac:dyDescent="0.45">
      <c r="A28" s="324"/>
      <c r="B28" s="119"/>
      <c r="C28" s="113"/>
      <c r="D28" s="223"/>
      <c r="E28" s="189"/>
      <c r="F28" s="275"/>
      <c r="G28" s="276"/>
      <c r="H28" s="214" t="s">
        <v>517</v>
      </c>
      <c r="I28" s="73"/>
      <c r="J28" s="162"/>
      <c r="K28" s="163"/>
      <c r="L28" s="164"/>
    </row>
    <row r="29" spans="1:12" s="1" customFormat="1" ht="60" customHeight="1" x14ac:dyDescent="0.45">
      <c r="A29" s="324"/>
      <c r="B29" s="119"/>
      <c r="C29" s="113"/>
      <c r="D29" s="223"/>
      <c r="E29" s="189"/>
      <c r="F29" s="275"/>
      <c r="G29" s="276"/>
      <c r="H29" s="214" t="s">
        <v>518</v>
      </c>
      <c r="I29" s="73"/>
      <c r="J29" s="162"/>
      <c r="K29" s="163"/>
      <c r="L29" s="164"/>
    </row>
    <row r="30" spans="1:12" s="1" customFormat="1" ht="60" customHeight="1" x14ac:dyDescent="0.45">
      <c r="A30" s="325"/>
      <c r="B30" s="119"/>
      <c r="C30" s="127"/>
      <c r="D30" s="226"/>
      <c r="E30" s="189"/>
      <c r="F30" s="277"/>
      <c r="G30" s="278"/>
      <c r="H30" s="214" t="s">
        <v>519</v>
      </c>
      <c r="I30" s="73"/>
      <c r="J30" s="162"/>
      <c r="K30" s="163"/>
      <c r="L30" s="164"/>
    </row>
    <row r="31" spans="1:12" s="1" customFormat="1" ht="60" customHeight="1" x14ac:dyDescent="0.45">
      <c r="A31" s="333" t="s">
        <v>410</v>
      </c>
      <c r="B31" s="120" t="s">
        <v>33</v>
      </c>
      <c r="C31" s="128" t="s">
        <v>41</v>
      </c>
      <c r="D31" s="229" t="s">
        <v>462</v>
      </c>
      <c r="E31" s="230" t="s">
        <v>334</v>
      </c>
      <c r="F31" s="231"/>
      <c r="G31" s="282"/>
      <c r="H31" s="247" t="s">
        <v>532</v>
      </c>
      <c r="I31" s="285" t="s">
        <v>45</v>
      </c>
      <c r="J31" s="168">
        <f>IF(F31="Zero",0,IF(F31="We plan to report this metric in the next 12 months",1,IF(F31&gt;=1,2,0)))</f>
        <v>0</v>
      </c>
      <c r="K31" s="169">
        <f t="shared" si="0"/>
        <v>0</v>
      </c>
      <c r="L31" s="170" t="s">
        <v>431</v>
      </c>
    </row>
    <row r="32" spans="1:12" s="1" customFormat="1" ht="35" customHeight="1" x14ac:dyDescent="0.45">
      <c r="A32" s="334"/>
      <c r="B32" s="121"/>
      <c r="C32" s="279"/>
      <c r="D32" s="280"/>
      <c r="E32" s="230"/>
      <c r="F32" s="271"/>
      <c r="G32" s="283"/>
      <c r="H32" s="281" t="s">
        <v>520</v>
      </c>
      <c r="I32" s="285"/>
      <c r="J32" s="168"/>
      <c r="K32" s="169"/>
      <c r="L32" s="170"/>
    </row>
    <row r="33" spans="1:12" s="1" customFormat="1" ht="35" customHeight="1" x14ac:dyDescent="0.45">
      <c r="A33" s="334"/>
      <c r="B33" s="121"/>
      <c r="C33" s="129"/>
      <c r="D33" s="233"/>
      <c r="E33" s="230"/>
      <c r="F33" s="273"/>
      <c r="G33" s="284"/>
      <c r="H33" s="236" t="s">
        <v>567</v>
      </c>
      <c r="I33" s="285"/>
      <c r="J33" s="168"/>
      <c r="K33" s="169"/>
      <c r="L33" s="170"/>
    </row>
    <row r="34" spans="1:12" s="1" customFormat="1" ht="60" customHeight="1" x14ac:dyDescent="0.45">
      <c r="A34" s="334"/>
      <c r="B34" s="121"/>
      <c r="C34" s="72" t="s">
        <v>54</v>
      </c>
      <c r="D34" s="237" t="s">
        <v>463</v>
      </c>
      <c r="E34" s="230" t="s">
        <v>335</v>
      </c>
      <c r="F34" s="238"/>
      <c r="G34" s="239"/>
      <c r="H34" s="286" t="s">
        <v>533</v>
      </c>
      <c r="I34" s="77" t="s">
        <v>45</v>
      </c>
      <c r="J34" s="168">
        <f>IF(F34="Zero",0,IF(F34="We plan to report this metric in the next 12 months",1,IF(F34&gt;=1,2,0)))</f>
        <v>0</v>
      </c>
      <c r="K34" s="169">
        <f t="shared" si="0"/>
        <v>0</v>
      </c>
      <c r="L34" s="170"/>
    </row>
    <row r="35" spans="1:12" s="1" customFormat="1" ht="60" customHeight="1" x14ac:dyDescent="0.45">
      <c r="A35" s="334"/>
      <c r="B35" s="121"/>
      <c r="C35" s="72" t="s">
        <v>55</v>
      </c>
      <c r="D35" s="240" t="s">
        <v>66</v>
      </c>
      <c r="E35" s="241" t="s">
        <v>562</v>
      </c>
      <c r="F35" s="238"/>
      <c r="G35" s="239"/>
      <c r="H35" s="98" t="s">
        <v>67</v>
      </c>
      <c r="I35" s="77" t="s">
        <v>43</v>
      </c>
      <c r="J35" s="168">
        <f>IF(F35="Yes",2,IF(F35="No - but plan to in the next 12 months",1,0))</f>
        <v>0</v>
      </c>
      <c r="K35" s="169">
        <f t="shared" si="0"/>
        <v>0</v>
      </c>
      <c r="L35" s="170"/>
    </row>
    <row r="36" spans="1:12" s="1" customFormat="1" ht="60" customHeight="1" x14ac:dyDescent="0.45">
      <c r="A36" s="334"/>
      <c r="B36" s="92"/>
      <c r="C36" s="117"/>
      <c r="D36" s="329" t="s">
        <v>521</v>
      </c>
      <c r="E36" s="329"/>
      <c r="F36" s="329"/>
      <c r="G36" s="329"/>
      <c r="H36" s="330"/>
      <c r="I36" s="77"/>
      <c r="J36" s="168"/>
      <c r="K36" s="169"/>
      <c r="L36" s="170"/>
    </row>
    <row r="37" spans="1:12" s="1" customFormat="1" ht="60" customHeight="1" x14ac:dyDescent="0.45">
      <c r="A37" s="334"/>
      <c r="B37" s="121" t="s">
        <v>35</v>
      </c>
      <c r="C37" s="72" t="s">
        <v>56</v>
      </c>
      <c r="D37" s="98" t="s">
        <v>374</v>
      </c>
      <c r="E37" s="242" t="s">
        <v>336</v>
      </c>
      <c r="F37" s="243"/>
      <c r="G37" s="244"/>
      <c r="H37" s="98"/>
      <c r="I37" s="78" t="s">
        <v>46</v>
      </c>
      <c r="J37" s="168">
        <f>IF(F37="We plan to report this metric in the next 12 months",1,IF(F37="Not relevant",0,IF(F37="We currently do not track this metric",0,IF(F37&gt;0,2,0))))</f>
        <v>0</v>
      </c>
      <c r="K37" s="169">
        <f t="shared" ref="K37" si="2">(IF(F37="No - but plan to in the next 12 months",1,IF(F37="We plan to report this metric in the next 12 months",1,0)))</f>
        <v>0</v>
      </c>
      <c r="L37" s="171"/>
    </row>
    <row r="38" spans="1:12" s="1" customFormat="1" ht="60" customHeight="1" x14ac:dyDescent="0.45">
      <c r="A38" s="334"/>
      <c r="B38" s="121"/>
      <c r="C38" s="72" t="s">
        <v>57</v>
      </c>
      <c r="D38" s="98" t="s">
        <v>442</v>
      </c>
      <c r="E38" s="242" t="s">
        <v>337</v>
      </c>
      <c r="F38" s="243"/>
      <c r="G38" s="244"/>
      <c r="H38" s="262" t="s">
        <v>539</v>
      </c>
      <c r="I38" s="78" t="s">
        <v>46</v>
      </c>
      <c r="J38" s="168">
        <f t="shared" ref="J38:J45" si="3">IF(F38="We plan to report this metric in the next 12 months",1,IF(F38="Not relevant",0,IF(F38="We currently do not track this metric",0,IF(F38&gt;0,2,0))))</f>
        <v>0</v>
      </c>
      <c r="K38" s="169">
        <f t="shared" ref="K38:K45" si="4">(IF(F38="No - but plan to in the next 12 months",1,IF(F38="We plan to report this metric in the next 12 months",1,0)))</f>
        <v>0</v>
      </c>
      <c r="L38" s="171"/>
    </row>
    <row r="39" spans="1:12" s="1" customFormat="1" ht="60" customHeight="1" x14ac:dyDescent="0.45">
      <c r="A39" s="334"/>
      <c r="B39" s="121"/>
      <c r="C39" s="72" t="s">
        <v>377</v>
      </c>
      <c r="D39" s="98" t="s">
        <v>443</v>
      </c>
      <c r="E39" s="242" t="s">
        <v>420</v>
      </c>
      <c r="F39" s="243"/>
      <c r="G39" s="244"/>
      <c r="H39" s="98"/>
      <c r="I39" s="78" t="s">
        <v>46</v>
      </c>
      <c r="J39" s="168">
        <f t="shared" si="3"/>
        <v>0</v>
      </c>
      <c r="K39" s="169">
        <f t="shared" si="4"/>
        <v>0</v>
      </c>
      <c r="L39" s="171"/>
    </row>
    <row r="40" spans="1:12" s="1" customFormat="1" ht="60" customHeight="1" x14ac:dyDescent="0.45">
      <c r="A40" s="334"/>
      <c r="B40" s="121"/>
      <c r="C40" s="72" t="s">
        <v>60</v>
      </c>
      <c r="D40" s="98" t="s">
        <v>375</v>
      </c>
      <c r="E40" s="242" t="s">
        <v>338</v>
      </c>
      <c r="F40" s="243"/>
      <c r="G40" s="244"/>
      <c r="H40" s="98"/>
      <c r="I40" s="78" t="s">
        <v>46</v>
      </c>
      <c r="J40" s="168">
        <f t="shared" si="3"/>
        <v>0</v>
      </c>
      <c r="K40" s="169">
        <f t="shared" si="4"/>
        <v>0</v>
      </c>
      <c r="L40" s="171"/>
    </row>
    <row r="41" spans="1:12" s="1" customFormat="1" ht="60" customHeight="1" x14ac:dyDescent="0.45">
      <c r="A41" s="334"/>
      <c r="B41" s="121"/>
      <c r="C41" s="72" t="s">
        <v>18</v>
      </c>
      <c r="D41" s="98" t="s">
        <v>444</v>
      </c>
      <c r="E41" s="242" t="s">
        <v>339</v>
      </c>
      <c r="F41" s="243"/>
      <c r="G41" s="244"/>
      <c r="H41" s="98"/>
      <c r="I41" s="78" t="s">
        <v>46</v>
      </c>
      <c r="J41" s="168">
        <f t="shared" si="3"/>
        <v>0</v>
      </c>
      <c r="K41" s="169">
        <f t="shared" si="4"/>
        <v>0</v>
      </c>
      <c r="L41" s="171"/>
    </row>
    <row r="42" spans="1:12" s="1" customFormat="1" ht="60" customHeight="1" x14ac:dyDescent="0.45">
      <c r="A42" s="334"/>
      <c r="B42" s="121"/>
      <c r="C42" s="72" t="s">
        <v>378</v>
      </c>
      <c r="D42" s="98" t="s">
        <v>445</v>
      </c>
      <c r="E42" s="242" t="s">
        <v>422</v>
      </c>
      <c r="F42" s="243"/>
      <c r="G42" s="244"/>
      <c r="H42" s="98"/>
      <c r="I42" s="78" t="s">
        <v>46</v>
      </c>
      <c r="J42" s="168">
        <f t="shared" si="3"/>
        <v>0</v>
      </c>
      <c r="K42" s="169">
        <f t="shared" si="4"/>
        <v>0</v>
      </c>
      <c r="L42" s="171"/>
    </row>
    <row r="43" spans="1:12" s="1" customFormat="1" ht="60" customHeight="1" x14ac:dyDescent="0.45">
      <c r="A43" s="334"/>
      <c r="B43" s="121"/>
      <c r="C43" s="72" t="s">
        <v>19</v>
      </c>
      <c r="D43" s="98" t="s">
        <v>376</v>
      </c>
      <c r="E43" s="242" t="s">
        <v>340</v>
      </c>
      <c r="F43" s="243"/>
      <c r="G43" s="244"/>
      <c r="H43" s="98"/>
      <c r="I43" s="78" t="s">
        <v>46</v>
      </c>
      <c r="J43" s="168">
        <f t="shared" si="3"/>
        <v>0</v>
      </c>
      <c r="K43" s="169">
        <f t="shared" si="4"/>
        <v>0</v>
      </c>
      <c r="L43" s="171"/>
    </row>
    <row r="44" spans="1:12" s="1" customFormat="1" ht="60" customHeight="1" x14ac:dyDescent="0.45">
      <c r="A44" s="334"/>
      <c r="B44" s="121"/>
      <c r="C44" s="72" t="s">
        <v>20</v>
      </c>
      <c r="D44" s="98" t="s">
        <v>446</v>
      </c>
      <c r="E44" s="242" t="s">
        <v>341</v>
      </c>
      <c r="F44" s="243"/>
      <c r="G44" s="244"/>
      <c r="H44" s="262"/>
      <c r="I44" s="78" t="s">
        <v>46</v>
      </c>
      <c r="J44" s="168">
        <f t="shared" si="3"/>
        <v>0</v>
      </c>
      <c r="K44" s="169">
        <f t="shared" si="4"/>
        <v>0</v>
      </c>
      <c r="L44" s="171"/>
    </row>
    <row r="45" spans="1:12" s="1" customFormat="1" ht="60" customHeight="1" x14ac:dyDescent="0.45">
      <c r="A45" s="334"/>
      <c r="B45" s="124"/>
      <c r="C45" s="72" t="s">
        <v>379</v>
      </c>
      <c r="D45" s="98" t="s">
        <v>447</v>
      </c>
      <c r="E45" s="242" t="s">
        <v>421</v>
      </c>
      <c r="F45" s="243"/>
      <c r="G45" s="244"/>
      <c r="H45" s="98"/>
      <c r="I45" s="78" t="s">
        <v>46</v>
      </c>
      <c r="J45" s="168">
        <f t="shared" si="3"/>
        <v>0</v>
      </c>
      <c r="K45" s="169">
        <f t="shared" si="4"/>
        <v>0</v>
      </c>
      <c r="L45" s="171"/>
    </row>
    <row r="46" spans="1:12" s="1" customFormat="1" ht="60" customHeight="1" x14ac:dyDescent="0.45">
      <c r="A46" s="334"/>
      <c r="B46" s="120" t="s">
        <v>39</v>
      </c>
      <c r="C46" s="72" t="s">
        <v>21</v>
      </c>
      <c r="D46" s="245" t="s">
        <v>448</v>
      </c>
      <c r="E46" s="230" t="s">
        <v>342</v>
      </c>
      <c r="F46" s="238"/>
      <c r="G46" s="239"/>
      <c r="H46" s="109"/>
      <c r="I46" s="77" t="s">
        <v>43</v>
      </c>
      <c r="J46" s="168">
        <f t="shared" ref="J46:J53" si="5">IF(F46="Yes",2,IF(F46="No - but plan to in the next 12 months",1,0))</f>
        <v>0</v>
      </c>
      <c r="K46" s="169">
        <f t="shared" ref="K46:K53" si="6">(IF(F46="No - but plan to in the next 12 months",1,IF(F46="We plan to report this metric in the next 12 months",1,0)))</f>
        <v>0</v>
      </c>
      <c r="L46" s="170"/>
    </row>
    <row r="47" spans="1:12" s="1" customFormat="1" ht="60" customHeight="1" x14ac:dyDescent="0.45">
      <c r="A47" s="334"/>
      <c r="B47" s="121"/>
      <c r="C47" s="128" t="s">
        <v>22</v>
      </c>
      <c r="D47" s="246" t="s">
        <v>449</v>
      </c>
      <c r="E47" s="230" t="s">
        <v>343</v>
      </c>
      <c r="F47" s="231"/>
      <c r="G47" s="232"/>
      <c r="H47" s="247" t="s">
        <v>522</v>
      </c>
      <c r="I47" s="77" t="s">
        <v>43</v>
      </c>
      <c r="J47" s="168">
        <f t="shared" si="5"/>
        <v>0</v>
      </c>
      <c r="K47" s="169">
        <f t="shared" si="6"/>
        <v>0</v>
      </c>
      <c r="L47" s="170"/>
    </row>
    <row r="48" spans="1:12" s="1" customFormat="1" ht="60" customHeight="1" x14ac:dyDescent="0.45">
      <c r="A48" s="334"/>
      <c r="B48" s="121"/>
      <c r="C48" s="129"/>
      <c r="D48" s="248"/>
      <c r="E48" s="230"/>
      <c r="F48" s="273"/>
      <c r="G48" s="274"/>
      <c r="H48" s="236" t="s">
        <v>523</v>
      </c>
      <c r="I48" s="77"/>
      <c r="J48" s="168"/>
      <c r="K48" s="169"/>
      <c r="L48" s="170"/>
    </row>
    <row r="49" spans="1:12" s="1" customFormat="1" ht="60" customHeight="1" x14ac:dyDescent="0.45">
      <c r="A49" s="334"/>
      <c r="B49" s="121"/>
      <c r="C49" s="72" t="s">
        <v>23</v>
      </c>
      <c r="D49" s="245" t="s">
        <v>464</v>
      </c>
      <c r="E49" s="230" t="s">
        <v>344</v>
      </c>
      <c r="F49" s="238"/>
      <c r="G49" s="239"/>
      <c r="H49" s="109"/>
      <c r="I49" s="77" t="s">
        <v>43</v>
      </c>
      <c r="J49" s="168">
        <f t="shared" si="5"/>
        <v>0</v>
      </c>
      <c r="K49" s="169">
        <f t="shared" si="6"/>
        <v>0</v>
      </c>
      <c r="L49" s="170"/>
    </row>
    <row r="50" spans="1:12" s="1" customFormat="1" ht="60" customHeight="1" x14ac:dyDescent="0.45">
      <c r="A50" s="334"/>
      <c r="B50" s="121"/>
      <c r="C50" s="72" t="s">
        <v>381</v>
      </c>
      <c r="D50" s="245" t="s">
        <v>383</v>
      </c>
      <c r="E50" s="230" t="s">
        <v>563</v>
      </c>
      <c r="F50" s="238"/>
      <c r="G50" s="239"/>
      <c r="H50" s="102"/>
      <c r="I50" s="77" t="s">
        <v>43</v>
      </c>
      <c r="J50" s="168">
        <f t="shared" si="5"/>
        <v>0</v>
      </c>
      <c r="K50" s="169">
        <f t="shared" si="6"/>
        <v>0</v>
      </c>
      <c r="L50" s="170"/>
    </row>
    <row r="51" spans="1:12" s="1" customFormat="1" ht="60" customHeight="1" x14ac:dyDescent="0.45">
      <c r="A51" s="334"/>
      <c r="B51" s="120" t="s">
        <v>111</v>
      </c>
      <c r="C51" s="72" t="s">
        <v>24</v>
      </c>
      <c r="D51" s="245" t="s">
        <v>372</v>
      </c>
      <c r="E51" s="230" t="s">
        <v>345</v>
      </c>
      <c r="F51" s="238"/>
      <c r="G51" s="239"/>
      <c r="H51" s="109" t="s">
        <v>524</v>
      </c>
      <c r="I51" s="77" t="s">
        <v>43</v>
      </c>
      <c r="J51" s="168">
        <f t="shared" si="5"/>
        <v>0</v>
      </c>
      <c r="K51" s="169">
        <f t="shared" si="6"/>
        <v>0</v>
      </c>
      <c r="L51" s="170"/>
    </row>
    <row r="52" spans="1:12" s="1" customFormat="1" ht="60" customHeight="1" x14ac:dyDescent="0.45">
      <c r="A52" s="334"/>
      <c r="B52" s="121"/>
      <c r="C52" s="72" t="s">
        <v>382</v>
      </c>
      <c r="D52" s="245" t="s">
        <v>384</v>
      </c>
      <c r="E52" s="230" t="s">
        <v>423</v>
      </c>
      <c r="F52" s="238"/>
      <c r="G52" s="239"/>
      <c r="H52" s="102"/>
      <c r="I52" s="77" t="s">
        <v>43</v>
      </c>
      <c r="J52" s="168">
        <f t="shared" si="5"/>
        <v>0</v>
      </c>
      <c r="K52" s="169">
        <f t="shared" si="6"/>
        <v>0</v>
      </c>
      <c r="L52" s="170"/>
    </row>
    <row r="53" spans="1:12" s="1" customFormat="1" ht="60" customHeight="1" x14ac:dyDescent="0.45">
      <c r="A53" s="334"/>
      <c r="B53" s="121"/>
      <c r="C53" s="72" t="s">
        <v>25</v>
      </c>
      <c r="D53" s="240" t="s">
        <v>115</v>
      </c>
      <c r="E53" s="241" t="s">
        <v>346</v>
      </c>
      <c r="F53" s="238"/>
      <c r="G53" s="239"/>
      <c r="H53" s="261" t="s">
        <v>536</v>
      </c>
      <c r="I53" s="77" t="s">
        <v>43</v>
      </c>
      <c r="J53" s="168">
        <f t="shared" si="5"/>
        <v>0</v>
      </c>
      <c r="K53" s="169">
        <f t="shared" si="6"/>
        <v>0</v>
      </c>
      <c r="L53" s="170"/>
    </row>
    <row r="54" spans="1:12" s="1" customFormat="1" ht="60" customHeight="1" x14ac:dyDescent="0.45">
      <c r="A54" s="334"/>
      <c r="B54" s="124"/>
      <c r="C54" s="72" t="s">
        <v>61</v>
      </c>
      <c r="D54" s="98" t="s">
        <v>324</v>
      </c>
      <c r="E54" s="242" t="s">
        <v>349</v>
      </c>
      <c r="F54" s="243"/>
      <c r="G54" s="244"/>
      <c r="H54" s="98"/>
      <c r="I54" s="78" t="s">
        <v>46</v>
      </c>
      <c r="J54" s="168">
        <f t="shared" ref="J54" si="7">IF(F54="We plan to report this metric in the next 12 months",1,IF(F54="Not relevant",0,IF(F54="We currently do not track this metric",0,IF(F54&gt;0,2,0))))</f>
        <v>0</v>
      </c>
      <c r="K54" s="169">
        <f t="shared" ref="K54" si="8">(IF(F54="No - but plan to in the next 12 months",1,IF(F54="We plan to report this metric in the next 12 months",1,0)))</f>
        <v>0</v>
      </c>
      <c r="L54" s="171"/>
    </row>
    <row r="55" spans="1:12" s="1" customFormat="1" ht="60" customHeight="1" x14ac:dyDescent="0.45">
      <c r="A55" s="334"/>
      <c r="B55" s="120" t="s">
        <v>34</v>
      </c>
      <c r="C55" s="72" t="s">
        <v>26</v>
      </c>
      <c r="D55" s="98" t="s">
        <v>537</v>
      </c>
      <c r="E55" s="242" t="s">
        <v>347</v>
      </c>
      <c r="F55" s="249"/>
      <c r="G55" s="250"/>
      <c r="H55" s="102"/>
      <c r="I55" s="77" t="s">
        <v>45</v>
      </c>
      <c r="J55" s="168">
        <f>IF(F55="Zero",0,IF(F55="We currently do not track this metric",0,IF(F55="We plan to report this metric in the next 12 months",1,IF(F55&gt;=1,2,0))))</f>
        <v>0</v>
      </c>
      <c r="K55" s="169">
        <f>(IF(F55="No - but plan to in the next 12 months",1,IF(F55="We plan to report this metric in the next 12 months",1,0)))</f>
        <v>0</v>
      </c>
      <c r="L55" s="170"/>
    </row>
    <row r="56" spans="1:12" s="1" customFormat="1" ht="60" customHeight="1" x14ac:dyDescent="0.45">
      <c r="A56" s="335"/>
      <c r="B56" s="121"/>
      <c r="C56" s="72" t="s">
        <v>385</v>
      </c>
      <c r="D56" s="98" t="s">
        <v>564</v>
      </c>
      <c r="E56" s="242" t="s">
        <v>424</v>
      </c>
      <c r="F56" s="238"/>
      <c r="G56" s="250"/>
      <c r="H56" s="102"/>
      <c r="I56" s="77" t="s">
        <v>43</v>
      </c>
      <c r="J56" s="168">
        <f>IF(F56="Yes",2,IF(F56="No - but plan to in the next 12 months",1,0))</f>
        <v>0</v>
      </c>
      <c r="K56" s="169">
        <f>(IF(F56="No - but plan to in the next 12 months",1,IF(F56="We plan to report this metric in the next 12 months",1,0)))</f>
        <v>0</v>
      </c>
      <c r="L56" s="170"/>
    </row>
    <row r="57" spans="1:12" s="1" customFormat="1" ht="60" customHeight="1" x14ac:dyDescent="0.45">
      <c r="A57" s="323" t="s">
        <v>411</v>
      </c>
      <c r="B57" s="118" t="s">
        <v>36</v>
      </c>
      <c r="C57" s="71" t="s">
        <v>27</v>
      </c>
      <c r="D57" s="104" t="s">
        <v>380</v>
      </c>
      <c r="E57" s="251" t="s">
        <v>425</v>
      </c>
      <c r="F57" s="207"/>
      <c r="G57" s="191"/>
      <c r="H57" s="253" t="s">
        <v>534</v>
      </c>
      <c r="I57" s="80" t="s">
        <v>46</v>
      </c>
      <c r="J57" s="162">
        <f t="shared" ref="J57" si="9">IF(F57="We plan to report this metric in the next 12 months",1,IF(F57="Not relevant",0,IF(F57="We currently do not track this metric",0,IF(F57&gt;0,2,0))))</f>
        <v>0</v>
      </c>
      <c r="K57" s="163">
        <f t="shared" ref="K57" si="10">(IF(F57="No - but plan to in the next 12 months",1,IF(F57="We plan to report this metric in the next 12 months",1,0)))</f>
        <v>0</v>
      </c>
      <c r="L57" s="164"/>
    </row>
    <row r="58" spans="1:12" s="1" customFormat="1" ht="60" customHeight="1" x14ac:dyDescent="0.45">
      <c r="A58" s="324"/>
      <c r="B58" s="119"/>
      <c r="C58" s="71" t="s">
        <v>28</v>
      </c>
      <c r="D58" s="103" t="s">
        <v>40</v>
      </c>
      <c r="E58" s="252" t="s">
        <v>348</v>
      </c>
      <c r="F58" s="209"/>
      <c r="G58" s="191"/>
      <c r="H58" s="103"/>
      <c r="I58" s="73" t="s">
        <v>45</v>
      </c>
      <c r="J58" s="162">
        <f>IF(F58="Zero",0,IF(F58="We plan to report this metric in the next 12 months",1,IF(F58&gt;=1,2,0)))</f>
        <v>0</v>
      </c>
      <c r="K58" s="163">
        <f>(IF(F58="No - but plan to in the next 12 months",1,IF(F58="We plan to report this metric in the next 12 months",1,0)))</f>
        <v>0</v>
      </c>
      <c r="L58" s="79"/>
    </row>
    <row r="59" spans="1:12" s="1" customFormat="1" ht="60" customHeight="1" x14ac:dyDescent="0.45">
      <c r="A59" s="324"/>
      <c r="B59" s="123"/>
      <c r="C59" s="71" t="s">
        <v>58</v>
      </c>
      <c r="D59" s="103" t="s">
        <v>356</v>
      </c>
      <c r="E59" s="252" t="s">
        <v>357</v>
      </c>
      <c r="F59" s="209"/>
      <c r="G59" s="191"/>
      <c r="H59" s="260" t="s">
        <v>535</v>
      </c>
      <c r="I59" s="73" t="s">
        <v>43</v>
      </c>
      <c r="J59" s="162">
        <f>IF(F59="Yes",2,IF(F59="No - but plan to in the next 12 months",1,0))</f>
        <v>0</v>
      </c>
      <c r="K59" s="163">
        <f>(IF(F59="No - but plan to in the next 12 months",1,IF(F59="We plan to report this metric in the next 12 months",1,0)))</f>
        <v>0</v>
      </c>
      <c r="L59" s="172"/>
    </row>
    <row r="60" spans="1:12" s="1" customFormat="1" ht="60" customHeight="1" x14ac:dyDescent="0.45">
      <c r="A60" s="324"/>
      <c r="B60" s="118" t="s">
        <v>1</v>
      </c>
      <c r="C60" s="71" t="s">
        <v>29</v>
      </c>
      <c r="D60" s="104" t="s">
        <v>68</v>
      </c>
      <c r="E60" s="251" t="s">
        <v>360</v>
      </c>
      <c r="F60" s="207"/>
      <c r="G60" s="208"/>
      <c r="H60" s="97" t="s">
        <v>565</v>
      </c>
      <c r="I60" s="80" t="s">
        <v>46</v>
      </c>
      <c r="J60" s="162">
        <f t="shared" ref="J60" si="11">IF(F60="We plan to report this metric in the next 12 months",1,IF(F60="Not relevant",0,IF(F60="We currently do not track this metric",0,IF(F60&gt;0,2,0))))</f>
        <v>0</v>
      </c>
      <c r="K60" s="163">
        <f t="shared" ref="K60" si="12">(IF(F60="No - but plan to in the next 12 months",1,IF(F60="We plan to report this metric in the next 12 months",1,0)))</f>
        <v>0</v>
      </c>
      <c r="L60" s="172" t="s">
        <v>31</v>
      </c>
    </row>
    <row r="61" spans="1:12" s="1" customFormat="1" ht="60" customHeight="1" x14ac:dyDescent="0.45">
      <c r="A61" s="324"/>
      <c r="B61" s="123"/>
      <c r="C61" s="71" t="s">
        <v>59</v>
      </c>
      <c r="D61" s="104" t="s">
        <v>358</v>
      </c>
      <c r="E61" s="251" t="s">
        <v>359</v>
      </c>
      <c r="F61" s="209"/>
      <c r="G61" s="191"/>
      <c r="H61" s="97"/>
      <c r="I61" s="73" t="s">
        <v>43</v>
      </c>
      <c r="J61" s="162">
        <f t="shared" ref="J61:J73" si="13">IF(F61="Yes",2,IF(F61="No - but plan to in the next 12 months",1,0))</f>
        <v>0</v>
      </c>
      <c r="K61" s="163">
        <f t="shared" ref="K61:K73" si="14">(IF(F61="No - but plan to in the next 12 months",1,IF(F61="We plan to report this metric in the next 12 months",1,0)))</f>
        <v>0</v>
      </c>
      <c r="L61" s="164" t="s">
        <v>32</v>
      </c>
    </row>
    <row r="62" spans="1:12" s="1" customFormat="1" ht="60" customHeight="1" x14ac:dyDescent="0.45">
      <c r="A62" s="324"/>
      <c r="B62" s="118" t="s">
        <v>465</v>
      </c>
      <c r="C62" s="71" t="s">
        <v>386</v>
      </c>
      <c r="D62" s="104" t="s">
        <v>566</v>
      </c>
      <c r="E62" s="251" t="s">
        <v>426</v>
      </c>
      <c r="F62" s="211"/>
      <c r="G62" s="191"/>
      <c r="H62" s="253" t="s">
        <v>525</v>
      </c>
      <c r="I62" s="73" t="s">
        <v>43</v>
      </c>
      <c r="J62" s="162">
        <f t="shared" si="13"/>
        <v>0</v>
      </c>
      <c r="K62" s="163">
        <f t="shared" si="14"/>
        <v>0</v>
      </c>
      <c r="L62" s="172"/>
    </row>
    <row r="63" spans="1:12" s="1" customFormat="1" ht="60" customHeight="1" x14ac:dyDescent="0.45">
      <c r="A63" s="324"/>
      <c r="B63" s="119"/>
      <c r="C63" s="71" t="s">
        <v>387</v>
      </c>
      <c r="D63" s="104" t="s">
        <v>540</v>
      </c>
      <c r="E63" s="251" t="s">
        <v>427</v>
      </c>
      <c r="F63" s="211"/>
      <c r="G63" s="191"/>
      <c r="H63" s="99"/>
      <c r="I63" s="73" t="s">
        <v>43</v>
      </c>
      <c r="J63" s="162">
        <f t="shared" si="13"/>
        <v>0</v>
      </c>
      <c r="K63" s="163">
        <f t="shared" si="14"/>
        <v>0</v>
      </c>
      <c r="L63" s="172"/>
    </row>
    <row r="64" spans="1:12" s="1" customFormat="1" ht="60" customHeight="1" x14ac:dyDescent="0.45">
      <c r="A64" s="324"/>
      <c r="B64" s="119"/>
      <c r="C64" s="71" t="s">
        <v>388</v>
      </c>
      <c r="D64" s="104" t="s">
        <v>450</v>
      </c>
      <c r="E64" s="251" t="s">
        <v>428</v>
      </c>
      <c r="F64" s="202"/>
      <c r="G64" s="191"/>
      <c r="H64" s="99"/>
      <c r="I64" s="80" t="s">
        <v>46</v>
      </c>
      <c r="J64" s="162">
        <f t="shared" ref="J64" si="15">IF(F64="We plan to report this metric in the next 12 months",1,IF(F64="Not relevant",0,IF(F64="We currently do not track this metric",0,IF(F64&gt;0,2,0))))</f>
        <v>0</v>
      </c>
      <c r="K64" s="163">
        <f t="shared" si="14"/>
        <v>0</v>
      </c>
      <c r="L64" s="172"/>
    </row>
    <row r="65" spans="1:12" s="1" customFormat="1" ht="60" customHeight="1" x14ac:dyDescent="0.45">
      <c r="A65" s="324"/>
      <c r="B65" s="123"/>
      <c r="C65" s="71" t="s">
        <v>392</v>
      </c>
      <c r="D65" s="104" t="s">
        <v>466</v>
      </c>
      <c r="E65" s="251" t="s">
        <v>429</v>
      </c>
      <c r="F65" s="211"/>
      <c r="G65" s="191"/>
      <c r="H65" s="253" t="s">
        <v>541</v>
      </c>
      <c r="I65" s="73" t="s">
        <v>43</v>
      </c>
      <c r="J65" s="162">
        <f t="shared" si="13"/>
        <v>0</v>
      </c>
      <c r="K65" s="163">
        <f t="shared" si="14"/>
        <v>0</v>
      </c>
      <c r="L65" s="172"/>
    </row>
    <row r="66" spans="1:12" s="1" customFormat="1" ht="60" customHeight="1" x14ac:dyDescent="0.45">
      <c r="A66" s="324"/>
      <c r="B66" s="118" t="s">
        <v>2</v>
      </c>
      <c r="C66" s="71" t="s">
        <v>62</v>
      </c>
      <c r="D66" s="104" t="s">
        <v>467</v>
      </c>
      <c r="E66" s="251" t="s">
        <v>350</v>
      </c>
      <c r="F66" s="211"/>
      <c r="G66" s="191"/>
      <c r="H66" s="101"/>
      <c r="I66" s="73" t="s">
        <v>43</v>
      </c>
      <c r="J66" s="162">
        <f t="shared" si="13"/>
        <v>0</v>
      </c>
      <c r="K66" s="163">
        <f t="shared" si="14"/>
        <v>0</v>
      </c>
      <c r="L66" s="164"/>
    </row>
    <row r="67" spans="1:12" s="1" customFormat="1" ht="60" customHeight="1" x14ac:dyDescent="0.45">
      <c r="A67" s="324"/>
      <c r="B67" s="119"/>
      <c r="C67" s="71" t="s">
        <v>63</v>
      </c>
      <c r="D67" s="104" t="s">
        <v>451</v>
      </c>
      <c r="E67" s="251" t="s">
        <v>105</v>
      </c>
      <c r="F67" s="209"/>
      <c r="G67" s="191"/>
      <c r="H67" s="97"/>
      <c r="I67" s="73" t="s">
        <v>43</v>
      </c>
      <c r="J67" s="162">
        <f t="shared" si="13"/>
        <v>0</v>
      </c>
      <c r="K67" s="163">
        <f t="shared" si="14"/>
        <v>0</v>
      </c>
      <c r="L67" s="164"/>
    </row>
    <row r="68" spans="1:12" s="1" customFormat="1" ht="60" customHeight="1" x14ac:dyDescent="0.45">
      <c r="A68" s="324"/>
      <c r="B68" s="119"/>
      <c r="C68" s="71" t="s">
        <v>112</v>
      </c>
      <c r="D68" s="104" t="s">
        <v>325</v>
      </c>
      <c r="E68" s="251" t="s">
        <v>351</v>
      </c>
      <c r="F68" s="209"/>
      <c r="G68" s="191"/>
      <c r="H68" s="108" t="s">
        <v>538</v>
      </c>
      <c r="I68" s="73" t="s">
        <v>43</v>
      </c>
      <c r="J68" s="162">
        <f t="shared" si="13"/>
        <v>0</v>
      </c>
      <c r="K68" s="163">
        <f t="shared" si="14"/>
        <v>0</v>
      </c>
      <c r="L68" s="164"/>
    </row>
    <row r="69" spans="1:12" s="1" customFormat="1" ht="60" customHeight="1" x14ac:dyDescent="0.45">
      <c r="A69" s="324"/>
      <c r="B69" s="119"/>
      <c r="C69" s="71" t="s">
        <v>113</v>
      </c>
      <c r="D69" s="104" t="s">
        <v>48</v>
      </c>
      <c r="E69" s="251" t="s">
        <v>352</v>
      </c>
      <c r="F69" s="209"/>
      <c r="G69" s="191"/>
      <c r="H69" s="108"/>
      <c r="I69" s="73" t="s">
        <v>43</v>
      </c>
      <c r="J69" s="162">
        <f t="shared" si="13"/>
        <v>0</v>
      </c>
      <c r="K69" s="163">
        <f t="shared" si="14"/>
        <v>0</v>
      </c>
      <c r="L69" s="164"/>
    </row>
    <row r="70" spans="1:12" s="1" customFormat="1" ht="60" customHeight="1" x14ac:dyDescent="0.45">
      <c r="A70" s="324"/>
      <c r="B70" s="119"/>
      <c r="C70" s="71" t="s">
        <v>326</v>
      </c>
      <c r="D70" s="103" t="s">
        <v>49</v>
      </c>
      <c r="E70" s="252" t="s">
        <v>106</v>
      </c>
      <c r="F70" s="209"/>
      <c r="G70" s="191"/>
      <c r="H70" s="108"/>
      <c r="I70" s="73" t="s">
        <v>43</v>
      </c>
      <c r="J70" s="162">
        <f t="shared" si="13"/>
        <v>0</v>
      </c>
      <c r="K70" s="163">
        <f t="shared" si="14"/>
        <v>0</v>
      </c>
      <c r="L70" s="164"/>
    </row>
    <row r="71" spans="1:12" s="1" customFormat="1" ht="60" customHeight="1" x14ac:dyDescent="0.45">
      <c r="A71" s="324"/>
      <c r="B71" s="119"/>
      <c r="C71" s="71" t="s">
        <v>327</v>
      </c>
      <c r="D71" s="104" t="s">
        <v>50</v>
      </c>
      <c r="E71" s="251" t="s">
        <v>353</v>
      </c>
      <c r="F71" s="209"/>
      <c r="G71" s="191"/>
      <c r="H71" s="101"/>
      <c r="I71" s="73" t="s">
        <v>43</v>
      </c>
      <c r="J71" s="162">
        <f t="shared" si="13"/>
        <v>0</v>
      </c>
      <c r="K71" s="163">
        <f t="shared" si="14"/>
        <v>0</v>
      </c>
      <c r="L71" s="164"/>
    </row>
    <row r="72" spans="1:12" s="1" customFormat="1" ht="60" customHeight="1" x14ac:dyDescent="0.45">
      <c r="A72" s="324"/>
      <c r="B72" s="119"/>
      <c r="C72" s="71" t="s">
        <v>328</v>
      </c>
      <c r="D72" s="104" t="s">
        <v>51</v>
      </c>
      <c r="E72" s="251" t="s">
        <v>354</v>
      </c>
      <c r="F72" s="209"/>
      <c r="G72" s="191"/>
      <c r="H72" s="101"/>
      <c r="I72" s="73" t="s">
        <v>43</v>
      </c>
      <c r="J72" s="162">
        <f t="shared" si="13"/>
        <v>0</v>
      </c>
      <c r="K72" s="163">
        <f t="shared" si="14"/>
        <v>0</v>
      </c>
      <c r="L72" s="164"/>
    </row>
    <row r="73" spans="1:12" s="1" customFormat="1" ht="60" customHeight="1" x14ac:dyDescent="0.45">
      <c r="A73" s="325"/>
      <c r="B73" s="119"/>
      <c r="C73" s="71" t="s">
        <v>361</v>
      </c>
      <c r="D73" s="254" t="s">
        <v>64</v>
      </c>
      <c r="E73" s="255" t="s">
        <v>355</v>
      </c>
      <c r="F73" s="211"/>
      <c r="G73" s="194"/>
      <c r="H73" s="105"/>
      <c r="I73" s="81" t="s">
        <v>43</v>
      </c>
      <c r="J73" s="173">
        <f t="shared" si="13"/>
        <v>0</v>
      </c>
      <c r="K73" s="174">
        <f t="shared" si="14"/>
        <v>0</v>
      </c>
      <c r="L73" s="175"/>
    </row>
    <row r="74" spans="1:12" hidden="1" x14ac:dyDescent="0.55000000000000004">
      <c r="A74" s="33"/>
      <c r="B74" s="33"/>
      <c r="C74" s="43"/>
      <c r="D74" s="40"/>
      <c r="E74" s="40"/>
      <c r="F74" s="40"/>
      <c r="G74" s="33"/>
      <c r="H74" s="106"/>
      <c r="I74" s="33"/>
      <c r="J74" s="33"/>
      <c r="K74" s="33"/>
    </row>
  </sheetData>
  <autoFilter ref="A2:L74" xr:uid="{6F8C46A6-DA4E-4904-BE7C-80455CA17BCB}"/>
  <mergeCells count="7">
    <mergeCell ref="A57:A73"/>
    <mergeCell ref="I1:L1"/>
    <mergeCell ref="A1:D1"/>
    <mergeCell ref="D36:H36"/>
    <mergeCell ref="F1:G1"/>
    <mergeCell ref="A3:A30"/>
    <mergeCell ref="A31:A56"/>
  </mergeCells>
  <phoneticPr fontId="6" type="noConversion"/>
  <dataValidations disablePrompts="1" count="5">
    <dataValidation type="list" allowBlank="1" showInputMessage="1" showErrorMessage="1" sqref="F10" xr:uid="{BAB1793C-995C-4913-9231-99207A1C648D}">
      <formula1>"Yes - 2030, Yes - Other date (Please indicate date in Column G), No - but plan to in the next 12 months, No"</formula1>
    </dataValidation>
    <dataValidation type="list" allowBlank="1" showInputMessage="1" showErrorMessage="1" sqref="F56 F67:F72 F46 F35 F59 F49:F53 F61 F11 F13" xr:uid="{BC28D356-5B8C-415D-BB90-AD380C165E36}">
      <formula1>"Yes, No - but plan to in the next 12 months, No"</formula1>
    </dataValidation>
    <dataValidation type="list" allowBlank="1" showInputMessage="1" showErrorMessage="1" sqref="F73 F25 F17:F19 F65:F66 F62:F63 F47" xr:uid="{9ACC90C5-1AC4-4958-BDE7-F42565412955}">
      <formula1>"Yes, No - but plan to in the next 12 months, No, Not relevant"</formula1>
    </dataValidation>
    <dataValidation type="list" allowBlank="1" showInputMessage="1" showErrorMessage="1" sqref="F3" xr:uid="{D704B1D6-3831-4FEC-B49F-C6DF7B4EAA9D}">
      <formula1>"Yes - Scope 1, Yes - Scopes 1 &amp; 2, Yes - Scopes 1-3, No - but plan to in the next 12 months, No"</formula1>
    </dataValidation>
    <dataValidation type="whole" allowBlank="1" showInputMessage="1" showErrorMessage="1" sqref="F7:F9" xr:uid="{B0B3D9CD-DECF-4696-8E7A-043F7C760BA9}">
      <formula1>0</formula1>
      <formula2>500000000000</formula2>
    </dataValidation>
  </dataValidations>
  <hyperlinks>
    <hyperlink ref="L61" r:id="rId1" xr:uid="{891DE8E6-F6D1-4422-B104-5FD8614B9188}"/>
    <hyperlink ref="H59" r:id="rId2" display="https://esg-vc.notion.site/Board-Meetings-6ff7294269fd49489a2a6bb626c693e0?pvs=25" xr:uid="{CC758711-4961-4215-98F4-9533BAEE67E7}"/>
    <hyperlink ref="H13" r:id="rId3" xr:uid="{634E61EA-D073-424E-ABF1-41476C539ACC}"/>
    <hyperlink ref="H16" r:id="rId4" display="https://sustainable.org.nz/media/mj1hlf4j/sbn_sustainable-transport_resource-sheet.pdf" xr:uid="{32E00653-CEB8-409D-B889-BACC53FED1DE}"/>
    <hyperlink ref="H11" r:id="rId5" display="https://esg-vc.notion.site/2-Commit-to-setting-a-net-zero-target-28994f4862fb4ee481583e43fba99842" xr:uid="{97B4EED9-266C-4067-82E5-98EB600B4A38}"/>
    <hyperlink ref="H3" r:id="rId6" display="_x000a__x000a_ESG_VC resource - Measuring Your Carbon Footprint: _x000a_https://esg-vc.notion.site/1-Measure-Your-Carbon-Footprint-e3f162c48a2c43b7b237a732d54e7a0f" xr:uid="{1BBF060F-245A-44BB-AA5D-C03CAB062435}"/>
    <hyperlink ref="H10" r:id="rId7" xr:uid="{B02AD948-6A94-4CE1-9989-13447B53CC29}"/>
    <hyperlink ref="H4" r:id="rId8" display="https:/environment.govt.nz/assets/publications/Measuring-emissions-guidance-August-2022/Quick-guide-PDF-Measuring-emissions-guidance-August-2022.pdf" xr:uid="{842F07B5-805C-421B-8A3F-52BE964D3165}"/>
    <hyperlink ref="H5" r:id="rId9" display="https://environment.govt.nz/what-government-is-doing/areas-of-work/climate-change/mandatory-climate-related-financial-disclosures/" xr:uid="{09A390DB-9BDF-480B-881F-C8EF7A464ECB}"/>
    <hyperlink ref="H6" r:id="rId10" display="https://sustainable.org.nz/media/hdhjlujl/sbn_calculate-and-reduce-your-carbon-emissions_resource-sheet.pdf" xr:uid="{905D1C43-3FA5-40A4-83C2-0115F09FA970}"/>
    <hyperlink ref="H15" r:id="rId11" display="https://sustainable.org.nz/media/c50bkyx5/sbn_saving-energy_resource-sheet.pdf" xr:uid="{4CF1C4A4-DC36-45AA-BFC5-E880DE695210}"/>
    <hyperlink ref="H21" r:id="rId12" display="https://sustainable.org.nz/media/bfves0hw/sbn_reducing-office-waste_resource-sheet_.pdf" xr:uid="{3542C6A9-19D2-4BEE-973E-BC66054819F8}"/>
    <hyperlink ref="H20" r:id="rId13" display="https://sustainable.org.nz/circular-economy-directory/" xr:uid="{727D2DCE-8325-462F-919C-CED96C0063CE}"/>
    <hyperlink ref="H27" r:id="rId14" display="https://sustainable.org.nz/media/n1nkqapz/sbn-smart-purchasing.pdf" xr:uid="{DC3CDDC2-EEFD-44AE-85D2-93969171A344}"/>
    <hyperlink ref="H28" r:id="rId15" display="https://www.theimpactinitiative.org.nz/toolkit-for-se/2020/3/10/intro-to-social-procurement" xr:uid="{3441651D-C902-439F-B6CB-E1E611915518}"/>
    <hyperlink ref="H29" r:id="rId16" display="https://sustainable.org.nz/media/b5nmgdvz/sbn_docket_sustainable-procurement-essential-questions.pdf" xr:uid="{EB4651A6-B67B-4F0D-B501-4BD7621D679F}"/>
    <hyperlink ref="H30" r:id="rId17" display="https://sustainable.org.nz/media/tmlbeg12/sbn_docket_q-a-supplier-checklist.pdf" xr:uid="{8D21421D-2F27-43C8-A3B0-B5084A9A2AB8}"/>
    <hyperlink ref="H47" r:id="rId18" display="City of London's inclusive design approach:https://www.belab.co.nz/items/universal-design-and-accessible-design" xr:uid="{2755C4B6-9910-402C-8827-8BC2E05772B0}"/>
    <hyperlink ref="H48" r:id="rId19" xr:uid="{7E35AC5E-2121-451A-B407-7318EB4EF2E4}"/>
    <hyperlink ref="H51" r:id="rId20" display="https://sustainable.org.nz/media/y4bhczez/sbn_wellbeing-in-the-workplace_resource-sheet.pdf" xr:uid="{1A40AB65-42B0-49ED-B24D-2DB282CEA37E}"/>
    <hyperlink ref="H62" r:id="rId21" display="https://www.ownyouronline.govt.nz/business/get-protected/guides/create-an-online-security-policy-for-your-business/" xr:uid="{E0952C61-216B-4B28-8EDC-CFA4ABF27DA8}"/>
    <hyperlink ref="H12" r:id="rId22" display="https://sustainable.org.nz/learn/tools-resources/sustainability-certifications/" xr:uid="{D32CAC9D-4F89-4593-8078-1D7A1B2A5CB3}"/>
    <hyperlink ref="H31" r:id="rId23" display="https://esg-vc.notion.site/Parental-Leave-in-Start-Ups-5cfd45337b3a4930a743109c08b7eaff" xr:uid="{20F08D60-EFAA-4B50-B480-088C4395B738}"/>
    <hyperlink ref="H57" r:id="rId24" xr:uid="{67067F6D-32AE-4026-BD5C-98F9C749E933}"/>
    <hyperlink ref="H60" r:id="rId25" display="NZ gender paygap resource: https://www.employment.govt.nz/hours-and-wages/pay/pay-equity/gender-pay-gap/" xr:uid="{490BB444-D89C-44AF-8A51-ED3080BE4B14}"/>
    <hyperlink ref="H53" r:id="rId26" xr:uid="{F0E8AC97-F82C-4354-A204-3A326F30506E}"/>
    <hyperlink ref="H68" r:id="rId27" xr:uid="{B5C8C1F0-749C-4775-8207-1F6B76973158}"/>
    <hyperlink ref="H38" r:id="rId28" xr:uid="{7EBA9E08-C67A-42BC-9772-4EF8D71A1B28}"/>
    <hyperlink ref="H65" r:id="rId29" xr:uid="{4531782A-A5E0-4396-A3D2-BC2C6B5D64E3}"/>
    <hyperlink ref="H32" r:id="rId30" display="https://www.business.govt.nz/hiring-and-managing/handling-holidays-and-leave/parental-leave/" xr:uid="{92B940D7-14B6-4B61-B4B0-EF560FA77470}"/>
    <hyperlink ref="H33" r:id="rId31" display="https://www.gocrayon.com/register" xr:uid="{615C0A0C-8E3D-4EE5-B819-C2F7AC6EF44E}"/>
  </hyperlinks>
  <pageMargins left="0.7" right="0.7" top="0.75" bottom="0.75" header="0.3" footer="0.3"/>
  <pageSetup orientation="portrait" r:id="rId3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8767DE00-9CC6-4EE8-A4CF-2975E17A5B23}">
          <x14:formula1>
            <xm:f>'Number Validation'!$A$2:$A$104</xm:f>
          </x14:formula1>
          <xm:sqref>F37:F45 F60 F54</xm:sqref>
        </x14:dataValidation>
        <x14:dataValidation type="list" allowBlank="1" showInputMessage="1" showErrorMessage="1" xr:uid="{289CD7B5-1F6E-4910-8F08-C7DCBC278DBA}">
          <x14:formula1>
            <xm:f>'Number Validation'!$D$3:$D$104</xm:f>
          </x14:formula1>
          <xm:sqref>F58 F34 F31</xm:sqref>
        </x14:dataValidation>
        <x14:dataValidation type="list" allowBlank="1" showInputMessage="1" showErrorMessage="1" xr:uid="{B9014BBD-89C1-446E-851C-F7653C8068E3}">
          <x14:formula1>
            <xm:f>'Number Validation'!$C$2:$C$105</xm:f>
          </x14:formula1>
          <xm:sqref>F57</xm:sqref>
        </x14:dataValidation>
        <x14:dataValidation type="list" allowBlank="1" showInputMessage="1" showErrorMessage="1" xr:uid="{047A75D9-37D4-4553-8EBE-BB020B647C61}">
          <x14:formula1>
            <xm:f>'Number Validation'!$C$2:$C$104</xm:f>
          </x14:formula1>
          <xm:sqref>F22:F24 F26</xm:sqref>
        </x14:dataValidation>
        <x14:dataValidation type="list" allowBlank="1" showInputMessage="1" showErrorMessage="1" xr:uid="{55F50341-F277-4962-9945-C815D22441AD}">
          <x14:formula1>
            <xm:f>'Number Validation'!$F$2:$F$9</xm:f>
          </x14:formula1>
          <xm:sqref>F55</xm:sqref>
        </x14:dataValidation>
        <x14:dataValidation type="list" allowBlank="1" showInputMessage="1" showErrorMessage="1" xr:uid="{D06C66B3-AD51-45D6-B8EE-C22F33831B56}">
          <x14:formula1>
            <xm:f>'Number Validation'!$B$2:$B$10</xm:f>
          </x14:formula1>
          <xm:sqref>F16 F14</xm:sqref>
        </x14:dataValidation>
        <x14:dataValidation type="list" allowBlank="1" showInputMessage="1" showErrorMessage="1" xr:uid="{5D4F65B2-2359-4F4C-82FA-F80ABE855402}">
          <x14:formula1>
            <xm:f>'Number Validation'!$B$3:$B$10</xm:f>
          </x14:formula1>
          <xm:sqref>F64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4302-9562-4B2E-B8AD-0D6A9DC52324}">
  <sheetPr>
    <tabColor theme="5"/>
  </sheetPr>
  <dimension ref="B2:L21"/>
  <sheetViews>
    <sheetView showGridLines="0" zoomScaleNormal="100" workbookViewId="0"/>
  </sheetViews>
  <sheetFormatPr defaultRowHeight="13.5" x14ac:dyDescent="0.35"/>
  <cols>
    <col min="1" max="1" width="2.875" customWidth="1"/>
    <col min="2" max="2" width="22.375" customWidth="1"/>
    <col min="3" max="3" width="31.5" customWidth="1"/>
    <col min="4" max="4" width="43.375" customWidth="1"/>
    <col min="5" max="5" width="44.1875" customWidth="1"/>
    <col min="6" max="6" width="32.5" customWidth="1"/>
  </cols>
  <sheetData>
    <row r="2" spans="2:12" ht="13.8" customHeight="1" x14ac:dyDescent="0.35">
      <c r="B2" s="318" t="s">
        <v>547</v>
      </c>
      <c r="C2" s="318"/>
      <c r="D2" s="318"/>
      <c r="E2" s="318"/>
      <c r="F2" s="318"/>
      <c r="G2" s="265"/>
      <c r="H2" s="265"/>
      <c r="I2" s="265"/>
      <c r="J2" s="265"/>
      <c r="K2" s="265"/>
      <c r="L2" s="265"/>
    </row>
    <row r="3" spans="2:12" ht="23.45" customHeight="1" x14ac:dyDescent="0.35">
      <c r="B3" s="318"/>
      <c r="C3" s="318"/>
      <c r="D3" s="318"/>
      <c r="E3" s="318"/>
      <c r="F3" s="318"/>
      <c r="G3" s="265"/>
      <c r="H3" s="265"/>
      <c r="I3" s="265"/>
      <c r="J3" s="265"/>
      <c r="K3" s="265"/>
      <c r="L3" s="265"/>
    </row>
    <row r="4" spans="2:12" ht="13.25" customHeight="1" x14ac:dyDescent="0.35">
      <c r="B4" s="263"/>
      <c r="C4" s="263"/>
      <c r="D4" s="263"/>
      <c r="E4" s="263"/>
      <c r="F4" s="263"/>
      <c r="G4" s="263"/>
      <c r="H4" s="263"/>
      <c r="I4" s="263"/>
      <c r="J4" s="263"/>
      <c r="K4" s="263"/>
      <c r="L4" s="263"/>
    </row>
    <row r="5" spans="2:12" ht="102.6" customHeight="1" x14ac:dyDescent="0.35">
      <c r="B5" s="348" t="s">
        <v>551</v>
      </c>
      <c r="C5" s="349"/>
      <c r="D5" s="349"/>
      <c r="E5" s="349"/>
      <c r="F5" s="350"/>
      <c r="G5" s="264"/>
      <c r="H5" s="264"/>
      <c r="I5" s="264"/>
      <c r="J5" s="264"/>
      <c r="K5" s="264"/>
      <c r="L5" s="264"/>
    </row>
    <row r="6" spans="2:12" ht="14.45" customHeight="1" x14ac:dyDescent="0.35"/>
    <row r="7" spans="2:12" ht="14.45" customHeight="1" x14ac:dyDescent="0.4">
      <c r="B7" s="268" t="s">
        <v>546</v>
      </c>
      <c r="C7" s="139"/>
      <c r="D7" s="269"/>
      <c r="E7" s="269"/>
      <c r="F7" s="270"/>
    </row>
    <row r="8" spans="2:12" ht="181.25" customHeight="1" x14ac:dyDescent="0.35">
      <c r="B8" s="345"/>
      <c r="C8" s="346"/>
      <c r="D8" s="346"/>
      <c r="E8" s="346"/>
      <c r="F8" s="347"/>
      <c r="G8" s="142"/>
      <c r="H8" s="142"/>
      <c r="I8" s="142"/>
      <c r="J8" s="142"/>
      <c r="K8" s="142"/>
      <c r="L8" s="142"/>
    </row>
    <row r="9" spans="2:12" x14ac:dyDescent="0.35">
      <c r="B9" s="142"/>
      <c r="C9" s="142"/>
      <c r="D9" s="142"/>
      <c r="E9" s="142"/>
      <c r="F9" s="142"/>
      <c r="G9" s="142"/>
      <c r="H9" s="142"/>
      <c r="I9" s="142"/>
      <c r="J9" s="142"/>
      <c r="K9" s="142"/>
      <c r="L9" s="142"/>
    </row>
    <row r="10" spans="2:12" ht="13.25" customHeight="1" x14ac:dyDescent="0.35"/>
    <row r="11" spans="2:12" x14ac:dyDescent="0.35">
      <c r="B11" s="341" t="s">
        <v>73</v>
      </c>
      <c r="C11" s="339" t="s">
        <v>548</v>
      </c>
      <c r="D11" s="339" t="s">
        <v>550</v>
      </c>
      <c r="E11" s="339" t="s">
        <v>549</v>
      </c>
      <c r="F11" s="343" t="s">
        <v>545</v>
      </c>
    </row>
    <row r="12" spans="2:12" x14ac:dyDescent="0.35">
      <c r="B12" s="342"/>
      <c r="C12" s="340"/>
      <c r="D12" s="340"/>
      <c r="E12" s="340"/>
      <c r="F12" s="344"/>
    </row>
    <row r="13" spans="2:12" ht="30" customHeight="1" x14ac:dyDescent="0.35">
      <c r="B13" s="336" t="s">
        <v>69</v>
      </c>
      <c r="C13" s="266"/>
      <c r="D13" s="266"/>
      <c r="E13" s="266"/>
      <c r="F13" s="266"/>
    </row>
    <row r="14" spans="2:12" ht="30" customHeight="1" x14ac:dyDescent="0.35">
      <c r="B14" s="337"/>
      <c r="C14" s="267"/>
      <c r="D14" s="267"/>
      <c r="E14" s="267"/>
      <c r="F14" s="267"/>
    </row>
    <row r="15" spans="2:12" ht="30" customHeight="1" x14ac:dyDescent="0.35">
      <c r="B15" s="338"/>
      <c r="C15" s="267"/>
      <c r="D15" s="267"/>
      <c r="E15" s="267"/>
      <c r="F15" s="267"/>
    </row>
    <row r="16" spans="2:12" ht="30" customHeight="1" x14ac:dyDescent="0.35">
      <c r="B16" s="336" t="s">
        <v>70</v>
      </c>
      <c r="C16" s="267"/>
      <c r="D16" s="267"/>
      <c r="E16" s="267"/>
      <c r="F16" s="267"/>
    </row>
    <row r="17" spans="2:6" ht="30" customHeight="1" x14ac:dyDescent="0.35">
      <c r="B17" s="337"/>
      <c r="C17" s="267"/>
      <c r="D17" s="267"/>
      <c r="E17" s="267"/>
      <c r="F17" s="267"/>
    </row>
    <row r="18" spans="2:6" ht="30" customHeight="1" x14ac:dyDescent="0.35">
      <c r="B18" s="338"/>
      <c r="C18" s="267"/>
      <c r="D18" s="267"/>
      <c r="E18" s="267"/>
      <c r="F18" s="267"/>
    </row>
    <row r="19" spans="2:6" ht="30" customHeight="1" x14ac:dyDescent="0.35">
      <c r="B19" s="336" t="s">
        <v>71</v>
      </c>
      <c r="C19" s="267"/>
      <c r="D19" s="267"/>
      <c r="E19" s="267"/>
      <c r="F19" s="267"/>
    </row>
    <row r="20" spans="2:6" ht="30" customHeight="1" x14ac:dyDescent="0.35">
      <c r="B20" s="337"/>
      <c r="C20" s="267"/>
      <c r="D20" s="267"/>
      <c r="E20" s="267"/>
      <c r="F20" s="267"/>
    </row>
    <row r="21" spans="2:6" ht="30" customHeight="1" x14ac:dyDescent="0.35">
      <c r="B21" s="337"/>
      <c r="C21" s="267"/>
      <c r="D21" s="267"/>
      <c r="E21" s="267"/>
      <c r="F21" s="267"/>
    </row>
  </sheetData>
  <mergeCells count="11">
    <mergeCell ref="B2:F3"/>
    <mergeCell ref="B13:B15"/>
    <mergeCell ref="B16:B18"/>
    <mergeCell ref="B19:B21"/>
    <mergeCell ref="C11:C12"/>
    <mergeCell ref="B11:B12"/>
    <mergeCell ref="D11:D12"/>
    <mergeCell ref="E11:E12"/>
    <mergeCell ref="F11:F12"/>
    <mergeCell ref="B8:F8"/>
    <mergeCell ref="B5:F5"/>
  </mergeCells>
  <hyperlinks>
    <hyperlink ref="B5:F5" r:id="rId1" display="https://sdgs.un.org/goals" xr:uid="{618CDB8C-C757-4489-BC91-BFC696894FD5}"/>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6F96-AAD7-40EB-9A93-A3966CD9D50F}">
  <sheetPr>
    <tabColor theme="5" tint="0.39997558519241921"/>
    <pageSetUpPr fitToPage="1"/>
  </sheetPr>
  <dimension ref="A3:Z83"/>
  <sheetViews>
    <sheetView showGridLines="0" zoomScaleNormal="100" workbookViewId="0"/>
  </sheetViews>
  <sheetFormatPr defaultRowHeight="13.5" x14ac:dyDescent="0.35"/>
  <cols>
    <col min="1" max="1" width="3.375" customWidth="1"/>
    <col min="2" max="12" width="12.875" customWidth="1"/>
    <col min="13" max="13" width="3.375" customWidth="1"/>
    <col min="19" max="19" width="8.8125" customWidth="1"/>
    <col min="20" max="26" width="8.6875" hidden="1" customWidth="1"/>
    <col min="27" max="27" width="8.6875" customWidth="1"/>
    <col min="28" max="28" width="8.8125" customWidth="1"/>
  </cols>
  <sheetData>
    <row r="3" spans="2:25" ht="14.55" customHeight="1" x14ac:dyDescent="0.35">
      <c r="B3" s="370" t="s">
        <v>432</v>
      </c>
      <c r="C3" s="370"/>
      <c r="D3" s="370"/>
      <c r="E3" s="370"/>
      <c r="F3" s="370"/>
      <c r="G3" s="370"/>
      <c r="H3" s="370"/>
      <c r="I3" s="370"/>
    </row>
    <row r="4" spans="2:25" ht="14.55" customHeight="1" x14ac:dyDescent="0.35">
      <c r="B4" s="370"/>
      <c r="C4" s="370"/>
      <c r="D4" s="370"/>
      <c r="E4" s="370"/>
      <c r="F4" s="370"/>
      <c r="G4" s="370"/>
      <c r="H4" s="370"/>
      <c r="I4" s="370"/>
      <c r="L4" s="34"/>
      <c r="M4" s="34"/>
    </row>
    <row r="5" spans="2:25" ht="14.55" customHeight="1" x14ac:dyDescent="0.35">
      <c r="B5" s="370"/>
      <c r="C5" s="370"/>
      <c r="D5" s="370"/>
      <c r="E5" s="370"/>
      <c r="F5" s="370"/>
      <c r="G5" s="370"/>
      <c r="H5" s="370"/>
      <c r="I5" s="370"/>
      <c r="L5" s="34"/>
      <c r="M5" s="34"/>
    </row>
    <row r="6" spans="2:25" ht="14.55" customHeight="1" x14ac:dyDescent="0.35">
      <c r="B6" s="370"/>
      <c r="C6" s="370"/>
      <c r="D6" s="370"/>
      <c r="E6" s="370"/>
      <c r="F6" s="370"/>
      <c r="G6" s="370"/>
      <c r="H6" s="370"/>
      <c r="I6" s="370"/>
      <c r="L6" s="34"/>
      <c r="M6" s="34"/>
    </row>
    <row r="7" spans="2:25" x14ac:dyDescent="0.35">
      <c r="K7" s="13"/>
      <c r="L7" s="34"/>
      <c r="M7" s="34"/>
    </row>
    <row r="8" spans="2:25" ht="13.9" x14ac:dyDescent="0.4">
      <c r="B8" s="60"/>
      <c r="C8" s="62" t="s">
        <v>433</v>
      </c>
      <c r="D8" s="60"/>
      <c r="E8" s="60"/>
      <c r="F8" s="60"/>
      <c r="G8" s="60"/>
      <c r="H8" s="60"/>
      <c r="I8" s="60"/>
      <c r="J8" s="60"/>
      <c r="K8" s="60"/>
      <c r="L8" s="60"/>
    </row>
    <row r="9" spans="2:25" x14ac:dyDescent="0.35">
      <c r="N9" s="15"/>
    </row>
    <row r="10" spans="2:25" ht="14.55" customHeight="1" x14ac:dyDescent="0.35">
      <c r="B10" s="352" t="s">
        <v>69</v>
      </c>
      <c r="C10" s="354" t="s">
        <v>109</v>
      </c>
      <c r="D10" s="354" t="s">
        <v>109</v>
      </c>
      <c r="E10" s="354" t="s">
        <v>109</v>
      </c>
      <c r="F10" s="354" t="s">
        <v>109</v>
      </c>
      <c r="N10" s="15"/>
    </row>
    <row r="11" spans="2:25" ht="14.55" customHeight="1" x14ac:dyDescent="0.35">
      <c r="B11" s="371"/>
      <c r="C11" s="355"/>
      <c r="D11" s="355"/>
      <c r="E11" s="356"/>
      <c r="F11" s="356"/>
      <c r="N11" s="15"/>
      <c r="U11" s="15"/>
      <c r="V11" s="15"/>
      <c r="W11" s="15"/>
      <c r="X11" s="15"/>
      <c r="Y11" s="15"/>
    </row>
    <row r="12" spans="2:25" ht="14.55" customHeight="1" x14ac:dyDescent="0.35">
      <c r="B12" s="352" t="s">
        <v>70</v>
      </c>
      <c r="C12" s="357" t="s">
        <v>109</v>
      </c>
      <c r="D12" s="357" t="s">
        <v>109</v>
      </c>
      <c r="E12" s="357" t="s">
        <v>109</v>
      </c>
      <c r="F12" s="357" t="s">
        <v>109</v>
      </c>
      <c r="G12" s="15"/>
      <c r="N12" s="15"/>
      <c r="U12" s="15"/>
      <c r="V12" s="15"/>
      <c r="W12" s="15"/>
      <c r="X12" s="15"/>
      <c r="Y12" s="20"/>
    </row>
    <row r="13" spans="2:25" ht="14.55" customHeight="1" x14ac:dyDescent="0.35">
      <c r="B13" s="353"/>
      <c r="C13" s="358"/>
      <c r="D13" s="358"/>
      <c r="E13" s="358"/>
      <c r="F13" s="358"/>
      <c r="G13" s="15"/>
      <c r="N13" s="15"/>
      <c r="U13" s="17" t="s">
        <v>86</v>
      </c>
      <c r="V13" s="18" t="s">
        <v>3</v>
      </c>
      <c r="W13" s="19" t="s">
        <v>74</v>
      </c>
      <c r="X13" s="19" t="s">
        <v>85</v>
      </c>
      <c r="Y13" s="19" t="s">
        <v>87</v>
      </c>
    </row>
    <row r="14" spans="2:25" ht="14.55" customHeight="1" x14ac:dyDescent="0.35">
      <c r="B14" s="352" t="s">
        <v>71</v>
      </c>
      <c r="C14" s="357" t="s">
        <v>109</v>
      </c>
      <c r="D14" s="359" t="s">
        <v>109</v>
      </c>
      <c r="E14" s="359" t="s">
        <v>109</v>
      </c>
      <c r="F14" s="357" t="s">
        <v>109</v>
      </c>
      <c r="G14" s="15"/>
      <c r="N14" s="15"/>
    </row>
    <row r="15" spans="2:25" ht="14.55" customHeight="1" x14ac:dyDescent="0.35">
      <c r="B15" s="353"/>
      <c r="C15" s="358"/>
      <c r="D15" s="360"/>
      <c r="E15" s="360"/>
      <c r="F15" s="358"/>
      <c r="N15" s="15"/>
    </row>
    <row r="16" spans="2:25" x14ac:dyDescent="0.35">
      <c r="E16" s="15"/>
      <c r="F16" s="15"/>
      <c r="G16" s="15"/>
      <c r="N16" s="15"/>
    </row>
    <row r="17" spans="1:25" x14ac:dyDescent="0.35">
      <c r="D17" s="15"/>
      <c r="E17" s="14">
        <v>0.2</v>
      </c>
      <c r="F17" s="14">
        <v>0.4</v>
      </c>
      <c r="G17" s="14">
        <v>0.6</v>
      </c>
      <c r="H17" s="25">
        <v>0.8</v>
      </c>
      <c r="N17" s="15"/>
    </row>
    <row r="18" spans="1:25" ht="13.9" x14ac:dyDescent="0.35">
      <c r="A18" s="7"/>
      <c r="B18" s="63" t="s">
        <v>73</v>
      </c>
      <c r="C18" s="63" t="s">
        <v>74</v>
      </c>
      <c r="D18" s="16" t="s">
        <v>84</v>
      </c>
      <c r="E18" s="5" t="s">
        <v>75</v>
      </c>
      <c r="F18" s="5" t="s">
        <v>76</v>
      </c>
      <c r="G18" s="5" t="s">
        <v>77</v>
      </c>
      <c r="H18" s="5" t="s">
        <v>104</v>
      </c>
      <c r="N18" s="15"/>
    </row>
    <row r="19" spans="1:25" ht="28.05" customHeight="1" x14ac:dyDescent="0.35">
      <c r="A19" s="42"/>
      <c r="B19" s="64" t="s">
        <v>69</v>
      </c>
      <c r="C19" s="65">
        <f>SUM('ESG_VC Framework'!J3:J26)</f>
        <v>0</v>
      </c>
      <c r="D19" s="30">
        <f>32-((COUNTIF('ESG_VC Framework'!$F$3:$F$26,"Not relevant"))*2)</f>
        <v>32</v>
      </c>
      <c r="E19" s="29">
        <f>$D19*E$17</f>
        <v>6.4</v>
      </c>
      <c r="F19" s="29">
        <f>$D19*F$17</f>
        <v>12.8</v>
      </c>
      <c r="G19" s="29">
        <f t="shared" ref="E19:G21" si="0">$D19*G$17</f>
        <v>19.2</v>
      </c>
      <c r="H19" s="29">
        <f>D19*H17</f>
        <v>25.6</v>
      </c>
      <c r="N19" s="15"/>
    </row>
    <row r="20" spans="1:25" ht="28.05" customHeight="1" x14ac:dyDescent="0.35">
      <c r="A20" s="42"/>
      <c r="B20" s="64" t="s">
        <v>70</v>
      </c>
      <c r="C20" s="65">
        <f>SUM('ESG_VC Framework'!J31:J56)</f>
        <v>0</v>
      </c>
      <c r="D20" s="30">
        <f>44-(COUNTIF('ESG_VC Framework'!$F$31:$F$56,"Not relevant")*2)</f>
        <v>44</v>
      </c>
      <c r="E20" s="29">
        <f t="shared" si="0"/>
        <v>8.8000000000000007</v>
      </c>
      <c r="F20" s="29">
        <f t="shared" si="0"/>
        <v>17.600000000000001</v>
      </c>
      <c r="G20" s="29">
        <f t="shared" si="0"/>
        <v>26.4</v>
      </c>
      <c r="H20" s="29">
        <f>D20*H17</f>
        <v>35.200000000000003</v>
      </c>
      <c r="N20" s="15"/>
      <c r="S20" s="4"/>
    </row>
    <row r="21" spans="1:25" ht="28.05" customHeight="1" x14ac:dyDescent="0.35">
      <c r="A21" s="42"/>
      <c r="B21" s="64" t="s">
        <v>71</v>
      </c>
      <c r="C21" s="65">
        <f>SUM('ESG_VC Framework'!J57:J73)</f>
        <v>0</v>
      </c>
      <c r="D21" s="31">
        <f>34-((COUNTIF('ESG_VC Framework'!$F$57:$F$73,"Not relevant"))*2)</f>
        <v>34</v>
      </c>
      <c r="E21" s="29">
        <f t="shared" si="0"/>
        <v>6.8000000000000007</v>
      </c>
      <c r="F21" s="29">
        <f t="shared" si="0"/>
        <v>13.600000000000001</v>
      </c>
      <c r="G21" s="29">
        <f t="shared" si="0"/>
        <v>20.399999999999999</v>
      </c>
      <c r="H21" s="29">
        <f>D21*H17</f>
        <v>27.200000000000003</v>
      </c>
      <c r="N21" s="15"/>
    </row>
    <row r="22" spans="1:25" x14ac:dyDescent="0.35">
      <c r="N22" s="15"/>
    </row>
    <row r="23" spans="1:25" ht="13.9" x14ac:dyDescent="0.35">
      <c r="C23" s="8"/>
      <c r="D23" s="7"/>
      <c r="E23" s="9"/>
      <c r="N23" s="15"/>
    </row>
    <row r="24" spans="1:25" ht="13.9" x14ac:dyDescent="0.4">
      <c r="B24" s="60"/>
      <c r="C24" s="62" t="s">
        <v>329</v>
      </c>
      <c r="D24" s="60"/>
      <c r="E24" s="60"/>
      <c r="F24" s="60"/>
      <c r="G24" s="60"/>
      <c r="H24" s="60"/>
      <c r="I24" s="60"/>
      <c r="J24" s="60"/>
      <c r="K24" s="60"/>
      <c r="L24" s="60"/>
      <c r="W24" s="15"/>
      <c r="X24" s="15"/>
      <c r="Y24" s="15"/>
    </row>
    <row r="25" spans="1:25" x14ac:dyDescent="0.35">
      <c r="W25" s="15"/>
      <c r="X25" s="15"/>
      <c r="Y25" s="15"/>
    </row>
    <row r="26" spans="1:25" ht="13.9" x14ac:dyDescent="0.4">
      <c r="B26" s="341" t="s">
        <v>73</v>
      </c>
      <c r="C26" s="364" t="s">
        <v>3</v>
      </c>
      <c r="D26" s="364"/>
      <c r="E26" s="364"/>
      <c r="F26" s="343" t="s">
        <v>108</v>
      </c>
      <c r="G26" s="343"/>
      <c r="H26" s="26" t="s">
        <v>84</v>
      </c>
      <c r="W26" s="15"/>
      <c r="X26" s="15"/>
      <c r="Y26" s="15"/>
    </row>
    <row r="27" spans="1:25" x14ac:dyDescent="0.35">
      <c r="B27" s="342"/>
      <c r="C27" s="365"/>
      <c r="D27" s="365"/>
      <c r="E27" s="365"/>
      <c r="F27" s="372"/>
      <c r="G27" s="372"/>
      <c r="I27" s="15"/>
      <c r="W27" s="15"/>
      <c r="X27" s="15"/>
      <c r="Y27" s="15"/>
    </row>
    <row r="28" spans="1:25" x14ac:dyDescent="0.35">
      <c r="B28" s="337" t="s">
        <v>69</v>
      </c>
      <c r="C28" s="373" t="s">
        <v>37</v>
      </c>
      <c r="D28" s="374"/>
      <c r="E28" s="375"/>
      <c r="F28" s="366">
        <f t="shared" ref="F28:F40" si="1">IFERROR(H28/I28,0)</f>
        <v>0</v>
      </c>
      <c r="G28" s="367"/>
      <c r="H28" s="27">
        <f>SUM('ESG_VC Framework'!J3:J15)</f>
        <v>0</v>
      </c>
      <c r="I28" s="28">
        <f>(COUNTA('ESG_VC Framework'!C3:C14)*2)-(COUNTIF('ESG_VC Framework'!F3:F14,"Not relevant")*2)</f>
        <v>16</v>
      </c>
      <c r="W28" s="15"/>
      <c r="X28" s="15"/>
      <c r="Y28" s="15"/>
    </row>
    <row r="29" spans="1:25" x14ac:dyDescent="0.35">
      <c r="B29" s="337"/>
      <c r="C29" s="361" t="s">
        <v>53</v>
      </c>
      <c r="D29" s="362"/>
      <c r="E29" s="363"/>
      <c r="F29" s="366">
        <f>IFERROR(H29/I29,0)</f>
        <v>0</v>
      </c>
      <c r="G29" s="367"/>
      <c r="H29" s="27">
        <f>SUM('ESG_VC Framework'!J16:J18)</f>
        <v>0</v>
      </c>
      <c r="I29" s="28">
        <f>(COUNTA('ESG_VC Framework'!C16:C18)*2)-(COUNTIF('ESG_VC Framework'!F16:F18,"Not relevant")*2)</f>
        <v>6</v>
      </c>
    </row>
    <row r="30" spans="1:25" x14ac:dyDescent="0.35">
      <c r="B30" s="337"/>
      <c r="C30" s="361" t="s">
        <v>477</v>
      </c>
      <c r="D30" s="362"/>
      <c r="E30" s="363"/>
      <c r="F30" s="376">
        <f>IFERROR(H30/I30,0)</f>
        <v>0</v>
      </c>
      <c r="G30" s="367"/>
      <c r="H30" s="27">
        <f>SUM('ESG_VC Framework'!J19:J22)</f>
        <v>0</v>
      </c>
      <c r="I30" s="28">
        <f>(COUNTA('ESG_VC Framework'!C19:C22)*2)-(COUNTIF('ESG_VC Framework'!F19:F22,"Not relevant")*2)</f>
        <v>4</v>
      </c>
    </row>
    <row r="31" spans="1:25" x14ac:dyDescent="0.35">
      <c r="B31" s="338"/>
      <c r="C31" s="361" t="s">
        <v>461</v>
      </c>
      <c r="D31" s="362"/>
      <c r="E31" s="363"/>
      <c r="F31" s="366">
        <f t="shared" si="1"/>
        <v>0</v>
      </c>
      <c r="G31" s="367"/>
      <c r="H31" s="27">
        <f>SUM('ESG_VC Framework'!J23:J26)</f>
        <v>0</v>
      </c>
      <c r="I31" s="28">
        <f>(COUNTA('ESG_VC Framework'!C23:C26)*2)-(COUNTIF('ESG_VC Framework'!F23:F26,"Not relevant")*2)</f>
        <v>8</v>
      </c>
    </row>
    <row r="32" spans="1:25" x14ac:dyDescent="0.35">
      <c r="B32" s="336" t="s">
        <v>70</v>
      </c>
      <c r="C32" s="361" t="s">
        <v>33</v>
      </c>
      <c r="D32" s="362"/>
      <c r="E32" s="363"/>
      <c r="F32" s="366">
        <f t="shared" si="1"/>
        <v>0</v>
      </c>
      <c r="G32" s="367"/>
      <c r="H32" s="27">
        <f>SUM('ESG_VC Framework'!J31:J35)</f>
        <v>0</v>
      </c>
      <c r="I32" s="28">
        <f>(COUNTA('ESG_VC Framework'!C31:C35)*2)-(COUNTIF('ESG_VC Framework'!F31:F35,"Not relevant")*2)</f>
        <v>6</v>
      </c>
    </row>
    <row r="33" spans="2:12" x14ac:dyDescent="0.35">
      <c r="B33" s="337"/>
      <c r="C33" s="361" t="s">
        <v>35</v>
      </c>
      <c r="D33" s="362"/>
      <c r="E33" s="363"/>
      <c r="F33" s="366">
        <f t="shared" si="1"/>
        <v>0</v>
      </c>
      <c r="G33" s="367"/>
      <c r="H33" s="27">
        <f>SUM('ESG_VC Framework'!J37:J45)</f>
        <v>0</v>
      </c>
      <c r="I33" s="28">
        <f>(COUNTA('ESG_VC Framework'!C37:C45)*2)-(COUNTIF('ESG_VC Framework'!F37:F45,"Not relevant")*2)</f>
        <v>18</v>
      </c>
    </row>
    <row r="34" spans="2:12" x14ac:dyDescent="0.35">
      <c r="B34" s="337"/>
      <c r="C34" s="361" t="s">
        <v>39</v>
      </c>
      <c r="D34" s="362"/>
      <c r="E34" s="363"/>
      <c r="F34" s="366">
        <f t="shared" si="1"/>
        <v>0</v>
      </c>
      <c r="G34" s="367"/>
      <c r="H34" s="27">
        <f>SUM('ESG_VC Framework'!J46:J50)</f>
        <v>0</v>
      </c>
      <c r="I34" s="28">
        <f>(COUNTA('ESG_VC Framework'!C46:C50)*2)-(COUNTIF('ESG_VC Framework'!F46:F50,"Not relevant")*2)</f>
        <v>8</v>
      </c>
    </row>
    <row r="35" spans="2:12" x14ac:dyDescent="0.35">
      <c r="B35" s="337"/>
      <c r="C35" s="361" t="s">
        <v>114</v>
      </c>
      <c r="D35" s="362"/>
      <c r="E35" s="363"/>
      <c r="F35" s="366">
        <f t="shared" ref="F35" si="2">IFERROR(H35/I35,0)</f>
        <v>0</v>
      </c>
      <c r="G35" s="367"/>
      <c r="H35" s="27">
        <f>SUM('ESG_VC Framework'!J51:J54)</f>
        <v>0</v>
      </c>
      <c r="I35" s="28">
        <f>(COUNTA('ESG_VC Framework'!C51:C54)*2)-(COUNTIF('ESG_VC Framework'!F51:F54,"Not relevant")*2)</f>
        <v>8</v>
      </c>
    </row>
    <row r="36" spans="2:12" x14ac:dyDescent="0.35">
      <c r="B36" s="338"/>
      <c r="C36" s="361" t="s">
        <v>34</v>
      </c>
      <c r="D36" s="362"/>
      <c r="E36" s="363"/>
      <c r="F36" s="366">
        <f t="shared" si="1"/>
        <v>0</v>
      </c>
      <c r="G36" s="367"/>
      <c r="H36" s="27">
        <f>SUM('ESG_VC Framework'!J55:J56)</f>
        <v>0</v>
      </c>
      <c r="I36" s="28">
        <f>(COUNTA('ESG_VC Framework'!C55:C56)*2)-(COUNTIF('ESG_VC Framework'!F55:F56,"Not relevant")*2)</f>
        <v>4</v>
      </c>
    </row>
    <row r="37" spans="2:12" x14ac:dyDescent="0.35">
      <c r="B37" s="336" t="s">
        <v>71</v>
      </c>
      <c r="C37" s="361" t="s">
        <v>36</v>
      </c>
      <c r="D37" s="362"/>
      <c r="E37" s="363"/>
      <c r="F37" s="366">
        <f t="shared" si="1"/>
        <v>0</v>
      </c>
      <c r="G37" s="367"/>
      <c r="H37" s="27">
        <f>SUM('ESG_VC Framework'!J57:J59)</f>
        <v>0</v>
      </c>
      <c r="I37" s="28">
        <f>(COUNTA('ESG_VC Framework'!C57:C59)*2)-(COUNTIF('ESG_VC Framework'!F57:F59,"Not relevant")*2)</f>
        <v>6</v>
      </c>
    </row>
    <row r="38" spans="2:12" x14ac:dyDescent="0.35">
      <c r="B38" s="337"/>
      <c r="C38" s="361" t="s">
        <v>1</v>
      </c>
      <c r="D38" s="362"/>
      <c r="E38" s="363"/>
      <c r="F38" s="366">
        <f t="shared" si="1"/>
        <v>0</v>
      </c>
      <c r="G38" s="367"/>
      <c r="H38" s="27">
        <f>SUM('ESG_VC Framework'!J60:J61)</f>
        <v>0</v>
      </c>
      <c r="I38" s="28">
        <f>(COUNTA('ESG_VC Framework'!C60:C61)*2)-(COUNTIF('ESG_VC Framework'!F60:F61,"Not relevant")*2)</f>
        <v>4</v>
      </c>
    </row>
    <row r="39" spans="2:12" x14ac:dyDescent="0.35">
      <c r="B39" s="337"/>
      <c r="C39" s="361" t="s">
        <v>465</v>
      </c>
      <c r="D39" s="362"/>
      <c r="E39" s="363"/>
      <c r="F39" s="366">
        <f t="shared" si="1"/>
        <v>0</v>
      </c>
      <c r="G39" s="367"/>
      <c r="H39" s="27">
        <f>SUM('ESG_VC Framework'!J62:J65)</f>
        <v>0</v>
      </c>
      <c r="I39" s="28">
        <f>(COUNTA('ESG_VC Framework'!C62:C65)*2)-(COUNTIF('ESG_VC Framework'!F62:F65,"Not relevant")*2)</f>
        <v>8</v>
      </c>
      <c r="K39" s="4"/>
    </row>
    <row r="40" spans="2:12" x14ac:dyDescent="0.35">
      <c r="B40" s="338"/>
      <c r="C40" s="361" t="s">
        <v>2</v>
      </c>
      <c r="D40" s="362"/>
      <c r="E40" s="363"/>
      <c r="F40" s="366">
        <f t="shared" si="1"/>
        <v>0</v>
      </c>
      <c r="G40" s="367"/>
      <c r="H40" s="27">
        <f>SUM('ESG_VC Framework'!J66:J73)</f>
        <v>0</v>
      </c>
      <c r="I40" s="28">
        <f>(COUNTA('ESG_VC Framework'!C66:C73)*2)-(COUNTIF('ESG_VC Framework'!F66:F73,"Not relevant")*2)</f>
        <v>16</v>
      </c>
      <c r="K40" s="4"/>
    </row>
    <row r="41" spans="2:12" x14ac:dyDescent="0.35">
      <c r="G41" s="15"/>
      <c r="H41" s="18"/>
      <c r="I41" s="18"/>
      <c r="K41" s="4"/>
    </row>
    <row r="42" spans="2:12" x14ac:dyDescent="0.35">
      <c r="G42" s="15"/>
      <c r="H42" s="15"/>
      <c r="I42" s="15"/>
      <c r="K42" s="4"/>
    </row>
    <row r="43" spans="2:12" x14ac:dyDescent="0.35">
      <c r="K43" s="4"/>
    </row>
    <row r="44" spans="2:12" x14ac:dyDescent="0.35">
      <c r="K44" s="4"/>
    </row>
    <row r="45" spans="2:12" x14ac:dyDescent="0.35">
      <c r="K45" s="4"/>
    </row>
    <row r="46" spans="2:12" ht="13.9" x14ac:dyDescent="0.4">
      <c r="B46" s="61"/>
      <c r="C46" s="62" t="s">
        <v>78</v>
      </c>
      <c r="D46" s="60"/>
      <c r="E46" s="60"/>
      <c r="F46" s="60"/>
      <c r="G46" s="60"/>
      <c r="H46" s="60"/>
      <c r="I46" s="60"/>
      <c r="J46" s="60"/>
      <c r="K46" s="60"/>
      <c r="L46" s="60"/>
    </row>
    <row r="48" spans="2:12" ht="13.9" x14ac:dyDescent="0.4">
      <c r="B48" s="379" t="s">
        <v>73</v>
      </c>
      <c r="C48" s="368" t="s">
        <v>364</v>
      </c>
      <c r="D48" s="368"/>
      <c r="E48" s="368" t="s">
        <v>365</v>
      </c>
      <c r="F48" s="368"/>
      <c r="G48" s="10"/>
      <c r="H48" s="10"/>
      <c r="I48" s="10"/>
      <c r="J48" s="10"/>
      <c r="K48" s="10"/>
    </row>
    <row r="49" spans="2:26" ht="14.55" customHeight="1" x14ac:dyDescent="0.4">
      <c r="B49" s="379"/>
      <c r="C49" s="368"/>
      <c r="D49" s="368"/>
      <c r="E49" s="368"/>
      <c r="F49" s="368"/>
      <c r="G49" s="10"/>
    </row>
    <row r="50" spans="2:26" x14ac:dyDescent="0.35">
      <c r="B50" s="377" t="s">
        <v>69</v>
      </c>
      <c r="C50" s="369">
        <f>(SUM('ESG_VC Framework'!K3:K26))</f>
        <v>0</v>
      </c>
      <c r="D50" s="369"/>
      <c r="E50" s="369">
        <f>D19-(C19+C50)</f>
        <v>32</v>
      </c>
      <c r="F50" s="369"/>
      <c r="H50" s="12"/>
      <c r="I50" s="5" t="s">
        <v>98</v>
      </c>
      <c r="J50" s="5" t="s">
        <v>79</v>
      </c>
    </row>
    <row r="51" spans="2:26" x14ac:dyDescent="0.35">
      <c r="B51" s="377"/>
      <c r="C51" s="369"/>
      <c r="D51" s="369"/>
      <c r="E51" s="369"/>
      <c r="F51" s="369"/>
      <c r="H51" s="12" t="s">
        <v>71</v>
      </c>
      <c r="I51" s="6">
        <f>C21</f>
        <v>0</v>
      </c>
      <c r="J51" s="6">
        <f>C54</f>
        <v>0</v>
      </c>
    </row>
    <row r="52" spans="2:26" x14ac:dyDescent="0.35">
      <c r="B52" s="377" t="s">
        <v>70</v>
      </c>
      <c r="C52" s="369">
        <f>(SUM('ESG_VC Framework'!K31:K56))</f>
        <v>0</v>
      </c>
      <c r="D52" s="369"/>
      <c r="E52" s="369">
        <f>D20-(C20+C52)</f>
        <v>44</v>
      </c>
      <c r="F52" s="369"/>
      <c r="H52" s="12" t="s">
        <v>70</v>
      </c>
      <c r="I52" s="5">
        <f>C20</f>
        <v>0</v>
      </c>
      <c r="J52" s="6">
        <f>C52</f>
        <v>0</v>
      </c>
    </row>
    <row r="53" spans="2:26" x14ac:dyDescent="0.35">
      <c r="B53" s="377"/>
      <c r="C53" s="369"/>
      <c r="D53" s="369"/>
      <c r="E53" s="369"/>
      <c r="F53" s="369"/>
      <c r="H53" s="12" t="s">
        <v>69</v>
      </c>
      <c r="I53" s="5">
        <f>C19</f>
        <v>0</v>
      </c>
      <c r="J53" s="6">
        <f>C50</f>
        <v>0</v>
      </c>
    </row>
    <row r="54" spans="2:26" x14ac:dyDescent="0.35">
      <c r="B54" s="377" t="s">
        <v>71</v>
      </c>
      <c r="C54" s="369">
        <f>(SUM('ESG_VC Framework'!K57:K73))</f>
        <v>0</v>
      </c>
      <c r="D54" s="369"/>
      <c r="E54" s="369">
        <f>D21-(C21+C54)</f>
        <v>34</v>
      </c>
      <c r="F54" s="369"/>
    </row>
    <row r="55" spans="2:26" x14ac:dyDescent="0.35">
      <c r="B55" s="377"/>
      <c r="C55" s="369"/>
      <c r="D55" s="369"/>
      <c r="E55" s="369"/>
      <c r="F55" s="369"/>
    </row>
    <row r="60" spans="2:26" ht="51" customHeight="1" x14ac:dyDescent="0.35">
      <c r="B60" s="378" t="s">
        <v>81</v>
      </c>
      <c r="C60" s="378"/>
      <c r="D60" s="378"/>
      <c r="E60" s="38"/>
      <c r="F60" s="378" t="s">
        <v>82</v>
      </c>
      <c r="G60" s="378"/>
      <c r="H60" s="378"/>
      <c r="I60" s="38"/>
      <c r="J60" s="378" t="s">
        <v>83</v>
      </c>
      <c r="K60" s="378"/>
      <c r="L60" s="378"/>
    </row>
    <row r="61" spans="2:26" ht="65.55" customHeight="1" x14ac:dyDescent="0.35">
      <c r="B61" s="351" t="str">
        <f>X61</f>
        <v/>
      </c>
      <c r="C61" s="351"/>
      <c r="D61" s="351"/>
      <c r="E61" s="7"/>
      <c r="F61" s="351" t="str">
        <f>Y61</f>
        <v/>
      </c>
      <c r="G61" s="351"/>
      <c r="H61" s="351"/>
      <c r="I61" s="7"/>
      <c r="J61" s="351" t="str">
        <f>Z61</f>
        <v/>
      </c>
      <c r="K61" s="351"/>
      <c r="L61" s="351"/>
      <c r="T61" s="84" t="str">
        <f>IF(OR('ESG_VC Framework'!F3="No - but plan to in the next 12 months",'ESG_VC Framework'!F3="We plan to report this metric in the next 12 months"),'ESG_VC Framework'!E3,"")</f>
        <v/>
      </c>
      <c r="U61" s="12" t="str">
        <f>IF(OR('ESG_VC Framework'!F31="No - but plan to in the next 12 months",'ESG_VC Framework'!F31="We plan to report this metric in the next 12 months"),'ESG_VC Framework'!E31,"")</f>
        <v/>
      </c>
      <c r="V61" s="12" t="str">
        <f>IF(OR('ESG_VC Framework'!F57="No - but plan to in the next 12 months",'ESG_VC Framework'!F57="We plan to report this metric in the next 12 months"),'ESG_VC Framework'!E57,"")</f>
        <v/>
      </c>
      <c r="X61" s="36" t="str" cm="1">
        <f t="array" ref="X61:X74">_xlfn._xlws.SORT(T61:T74,1,-1)</f>
        <v/>
      </c>
      <c r="Y61" s="36" t="str" cm="1">
        <f t="array" ref="Y61:Y83">_xlfn._xlws.SORT(U61:U83,1,-1)</f>
        <v/>
      </c>
      <c r="Z61" s="36" t="str" cm="1">
        <f t="array" ref="Z61:Z77">_xlfn._xlws.SORT(V61:V77,1,-1)</f>
        <v/>
      </c>
    </row>
    <row r="62" spans="2:26" ht="65.55" customHeight="1" x14ac:dyDescent="0.35">
      <c r="B62" s="351" t="str">
        <f>X62</f>
        <v/>
      </c>
      <c r="C62" s="351"/>
      <c r="D62" s="351"/>
      <c r="E62" s="7"/>
      <c r="F62" s="351" t="str">
        <f t="shared" ref="F62:F76" si="3">Y62</f>
        <v/>
      </c>
      <c r="G62" s="351"/>
      <c r="H62" s="351"/>
      <c r="I62" s="7"/>
      <c r="J62" s="351" t="str">
        <f t="shared" ref="J62:J75" si="4">Z62</f>
        <v/>
      </c>
      <c r="K62" s="351"/>
      <c r="L62" s="351"/>
      <c r="N62" s="7"/>
      <c r="T62" s="84" t="str">
        <f>IF(OR('ESG_VC Framework'!F10="No - but plan to in the next 12 months",'ESG_VC Framework'!F10="We plan to report this metric in the next 12 months"),'ESG_VC Framework'!E10,"")</f>
        <v/>
      </c>
      <c r="U62" s="12" t="str">
        <f>IF(OR('ESG_VC Framework'!F34="No - but plan to in the next 12 months",'ESG_VC Framework'!F34="We plan to report this metric in the next 12 months"),'ESG_VC Framework'!E34,"")</f>
        <v/>
      </c>
      <c r="V62" s="12" t="str">
        <f>IF(OR('ESG_VC Framework'!F58="No - but plan to in the next 12 months",'ESG_VC Framework'!F58="We plan to report this metric in the next 12 months"),'ESG_VC Framework'!E58,"")</f>
        <v/>
      </c>
      <c r="X62" s="36" t="str">
        <v/>
      </c>
      <c r="Y62" s="36" t="str">
        <v/>
      </c>
      <c r="Z62" s="36" t="str">
        <v/>
      </c>
    </row>
    <row r="63" spans="2:26" ht="65.55" customHeight="1" x14ac:dyDescent="0.35">
      <c r="B63" s="351" t="str">
        <f t="shared" ref="B63:B66" si="5">X63</f>
        <v/>
      </c>
      <c r="C63" s="351"/>
      <c r="D63" s="351"/>
      <c r="E63" s="7"/>
      <c r="F63" s="351" t="str">
        <f t="shared" si="3"/>
        <v/>
      </c>
      <c r="G63" s="351"/>
      <c r="H63" s="351"/>
      <c r="I63" s="7"/>
      <c r="J63" s="351" t="str">
        <f t="shared" si="4"/>
        <v/>
      </c>
      <c r="K63" s="351"/>
      <c r="L63" s="351"/>
      <c r="T63" s="84" t="str">
        <f>IF(OR('ESG_VC Framework'!F11="No - but plan to in the next 12 months",'ESG_VC Framework'!F11="We plan to report this metric in the next 12 months"),'ESG_VC Framework'!E11,"")</f>
        <v/>
      </c>
      <c r="U63" s="12" t="str">
        <f>IF(OR('ESG_VC Framework'!F35="No - but plan to in the next 12 months",'ESG_VC Framework'!F35="We plan to report this metric in the next 12 months"),'ESG_VC Framework'!E35,"")</f>
        <v/>
      </c>
      <c r="V63" s="12" t="str">
        <f>IF(OR('ESG_VC Framework'!F59="No - but plan to in the next 12 months",'ESG_VC Framework'!F59="We plan to report this metric in the next 12 months"),'ESG_VC Framework'!E59,"")</f>
        <v/>
      </c>
      <c r="X63" s="36" t="str">
        <v/>
      </c>
      <c r="Y63" s="36" t="str">
        <v/>
      </c>
      <c r="Z63" s="36" t="str">
        <v/>
      </c>
    </row>
    <row r="64" spans="2:26" ht="65.55" customHeight="1" x14ac:dyDescent="0.35">
      <c r="B64" s="351" t="str">
        <f t="shared" si="5"/>
        <v/>
      </c>
      <c r="C64" s="351"/>
      <c r="D64" s="351"/>
      <c r="E64" s="7"/>
      <c r="F64" s="351" t="str">
        <f t="shared" si="3"/>
        <v/>
      </c>
      <c r="G64" s="351"/>
      <c r="H64" s="351"/>
      <c r="I64" s="7"/>
      <c r="J64" s="351" t="str">
        <f t="shared" si="4"/>
        <v/>
      </c>
      <c r="K64" s="351"/>
      <c r="L64" s="351"/>
      <c r="T64" s="84" t="str">
        <f>IF(OR('ESG_VC Framework'!F13="No - but plan to in the next 12 months",'ESG_VC Framework'!F13="We plan to report this metric in the next 12 months"),'ESG_VC Framework'!E13,"")</f>
        <v/>
      </c>
      <c r="U64" s="12" t="str">
        <f>IF(OR('ESG_VC Framework'!F36="No - but plan to in the next 12 months",'ESG_VC Framework'!F36="We plan to report this metric in the next 12 months"),'ESG_VC Framework'!E36,"")</f>
        <v/>
      </c>
      <c r="V64" s="12" t="str">
        <f>IF(OR('ESG_VC Framework'!F60="No - but plan to in the next 12 months",'ESG_VC Framework'!F60="We plan to report this metric in the next 12 months"),'ESG_VC Framework'!E60,"")</f>
        <v/>
      </c>
      <c r="X64" s="36" t="str">
        <v/>
      </c>
      <c r="Y64" s="36" t="str">
        <v/>
      </c>
      <c r="Z64" s="36" t="str">
        <v/>
      </c>
    </row>
    <row r="65" spans="2:26" ht="65.55" customHeight="1" x14ac:dyDescent="0.35">
      <c r="B65" s="351" t="str">
        <f t="shared" si="5"/>
        <v/>
      </c>
      <c r="C65" s="351"/>
      <c r="D65" s="351"/>
      <c r="E65" s="7"/>
      <c r="F65" s="351" t="str">
        <f t="shared" si="3"/>
        <v/>
      </c>
      <c r="G65" s="351"/>
      <c r="H65" s="351"/>
      <c r="I65" s="7"/>
      <c r="J65" s="351" t="str">
        <f t="shared" si="4"/>
        <v/>
      </c>
      <c r="K65" s="351"/>
      <c r="L65" s="351"/>
      <c r="T65" s="84" t="str">
        <f>IF(OR('ESG_VC Framework'!F14="No - but plan to in the next 12 months",'ESG_VC Framework'!F14="We plan to report this metric in the next 12 months"),'ESG_VC Framework'!E14,"")</f>
        <v/>
      </c>
      <c r="U65" s="12" t="str">
        <f>IF(OR('ESG_VC Framework'!F37="No - but plan to in the next 12 months",'ESG_VC Framework'!F37="We plan to report this metric in the next 12 months"),'ESG_VC Framework'!E37,"")</f>
        <v/>
      </c>
      <c r="V65" s="12" t="str">
        <f>IF(OR('ESG_VC Framework'!F61="No - but plan to in the next 12 months",'ESG_VC Framework'!F61="We plan to report this metric in the next 12 months"),'ESG_VC Framework'!E61,"")</f>
        <v/>
      </c>
      <c r="X65" s="36" t="str">
        <v/>
      </c>
      <c r="Y65" s="36" t="str">
        <v/>
      </c>
      <c r="Z65" s="36" t="str">
        <v/>
      </c>
    </row>
    <row r="66" spans="2:26" ht="65.55" customHeight="1" x14ac:dyDescent="0.35">
      <c r="B66" s="351" t="str">
        <f t="shared" si="5"/>
        <v/>
      </c>
      <c r="C66" s="351"/>
      <c r="D66" s="351"/>
      <c r="E66" s="7"/>
      <c r="F66" s="351" t="str">
        <f t="shared" si="3"/>
        <v/>
      </c>
      <c r="G66" s="351"/>
      <c r="H66" s="351"/>
      <c r="I66" s="7"/>
      <c r="J66" s="351" t="str">
        <f t="shared" si="4"/>
        <v/>
      </c>
      <c r="K66" s="351"/>
      <c r="L66" s="351"/>
      <c r="T66" s="84" t="str">
        <f>IF(OR('ESG_VC Framework'!F16="No - but plan to in the next 12 months",'ESG_VC Framework'!F16="We plan to report this metric in the next 12 months"),'ESG_VC Framework'!E16,"")</f>
        <v/>
      </c>
      <c r="U66" s="12" t="str">
        <f>IF(OR('ESG_VC Framework'!F38="No - but plan to in the next 12 months",'ESG_VC Framework'!F38="We plan to report this metric in the next 12 months"),'ESG_VC Framework'!E38,"")</f>
        <v/>
      </c>
      <c r="V66" s="12" t="str">
        <f>IF(OR('ESG_VC Framework'!F62="No - but plan to in the next 12 months",'ESG_VC Framework'!F62="We plan to report this metric in the next 12 months"),'ESG_VC Framework'!E62,"")</f>
        <v/>
      </c>
      <c r="X66" s="36" t="str">
        <v/>
      </c>
      <c r="Y66" s="36" t="str">
        <v/>
      </c>
      <c r="Z66" s="36" t="str">
        <v/>
      </c>
    </row>
    <row r="67" spans="2:26" ht="65.55" customHeight="1" x14ac:dyDescent="0.35">
      <c r="B67" s="351" t="str">
        <f t="shared" ref="B67:B74" si="6">X67</f>
        <v/>
      </c>
      <c r="C67" s="351"/>
      <c r="D67" s="351"/>
      <c r="E67" s="7"/>
      <c r="F67" s="351" t="str">
        <f t="shared" si="3"/>
        <v/>
      </c>
      <c r="G67" s="351"/>
      <c r="H67" s="351"/>
      <c r="I67" s="7"/>
      <c r="J67" s="351" t="str">
        <f t="shared" si="4"/>
        <v/>
      </c>
      <c r="K67" s="351"/>
      <c r="L67" s="351"/>
      <c r="T67" s="84" t="str">
        <f>IF(OR('ESG_VC Framework'!F17="No - but plan to in the next 12 months",'ESG_VC Framework'!F17="We plan to report this metric in the next 12 months"),'ESG_VC Framework'!E17,"")</f>
        <v/>
      </c>
      <c r="U67" s="12" t="str">
        <f>IF(OR('ESG_VC Framework'!F39="No - but plan to in the next 12 months",'ESG_VC Framework'!F39="We plan to report this metric in the next 12 months"),'ESG_VC Framework'!E39,"")</f>
        <v/>
      </c>
      <c r="V67" s="12" t="str">
        <f>IF(OR('ESG_VC Framework'!F63="No - but plan to in the next 12 months",'ESG_VC Framework'!F63="We plan to report this metric in the next 12 months"),'ESG_VC Framework'!E63,"")</f>
        <v/>
      </c>
      <c r="X67" s="36" t="str">
        <v/>
      </c>
      <c r="Y67" s="36" t="str">
        <v/>
      </c>
      <c r="Z67" s="36" t="str">
        <v/>
      </c>
    </row>
    <row r="68" spans="2:26" ht="65.55" customHeight="1" x14ac:dyDescent="0.35">
      <c r="B68" s="351" t="str">
        <f t="shared" si="6"/>
        <v/>
      </c>
      <c r="C68" s="351"/>
      <c r="D68" s="351"/>
      <c r="E68" s="7"/>
      <c r="F68" s="351" t="str">
        <f t="shared" si="3"/>
        <v/>
      </c>
      <c r="G68" s="351"/>
      <c r="H68" s="351"/>
      <c r="I68" s="7"/>
      <c r="J68" s="351" t="str">
        <f t="shared" si="4"/>
        <v/>
      </c>
      <c r="K68" s="351"/>
      <c r="L68" s="351"/>
      <c r="T68" s="84" t="str">
        <f>IF(OR('ESG_VC Framework'!F18="No - but plan to in the next 12 months",'ESG_VC Framework'!F18="We plan to report this metric in the next 12 months"),'ESG_VC Framework'!E18,"")</f>
        <v/>
      </c>
      <c r="U68" s="12" t="str">
        <f>IF(OR('ESG_VC Framework'!F40="No - but plan to in the next 12 months",'ESG_VC Framework'!F40="We plan to report this metric in the next 12 months"),'ESG_VC Framework'!E40,"")</f>
        <v/>
      </c>
      <c r="V68" s="12" t="str">
        <f>IF(OR('ESG_VC Framework'!F64="No - but plan to in the next 12 months",'ESG_VC Framework'!F64="We plan to report this metric in the next 12 months"),'ESG_VC Framework'!E64,"")</f>
        <v/>
      </c>
      <c r="X68" s="36" t="str">
        <v/>
      </c>
      <c r="Y68" s="36" t="str">
        <v/>
      </c>
      <c r="Z68" s="36" t="str">
        <v/>
      </c>
    </row>
    <row r="69" spans="2:26" ht="65.55" customHeight="1" x14ac:dyDescent="0.35">
      <c r="B69" s="351" t="str">
        <f t="shared" si="6"/>
        <v/>
      </c>
      <c r="C69" s="351"/>
      <c r="D69" s="351"/>
      <c r="E69" s="7"/>
      <c r="F69" s="351" t="str">
        <f t="shared" si="3"/>
        <v/>
      </c>
      <c r="G69" s="351"/>
      <c r="H69" s="351"/>
      <c r="I69" s="7"/>
      <c r="J69" s="351" t="str">
        <f t="shared" si="4"/>
        <v/>
      </c>
      <c r="K69" s="351"/>
      <c r="L69" s="351"/>
      <c r="T69" s="84" t="str">
        <f>IF(OR('ESG_VC Framework'!F19="No - but plan to in the next 12 months",'ESG_VC Framework'!F19="We plan to report this metric in the next 12 months"),'ESG_VC Framework'!E19,"")</f>
        <v/>
      </c>
      <c r="U69" s="12" t="str">
        <f>IF(OR('ESG_VC Framework'!F41="No - but plan to in the next 12 months",'ESG_VC Framework'!F41="We plan to report this metric in the next 12 months"),'ESG_VC Framework'!E41,"")</f>
        <v/>
      </c>
      <c r="V69" s="12" t="str">
        <f>IF(OR('ESG_VC Framework'!F65="No - but plan to in the next 12 months",'ESG_VC Framework'!F65="We plan to report this metric in the next 12 months"),'ESG_VC Framework'!E65,"")</f>
        <v/>
      </c>
      <c r="W69" s="11"/>
      <c r="X69" s="36" t="str">
        <v/>
      </c>
      <c r="Y69" s="36" t="str">
        <v/>
      </c>
      <c r="Z69" s="36" t="str">
        <v/>
      </c>
    </row>
    <row r="70" spans="2:26" ht="65.55" customHeight="1" x14ac:dyDescent="0.35">
      <c r="B70" s="351" t="str">
        <f t="shared" si="6"/>
        <v/>
      </c>
      <c r="C70" s="351"/>
      <c r="D70" s="351"/>
      <c r="E70" s="7"/>
      <c r="F70" s="351" t="str">
        <f t="shared" si="3"/>
        <v/>
      </c>
      <c r="G70" s="351"/>
      <c r="H70" s="351"/>
      <c r="I70" s="7"/>
      <c r="J70" s="351" t="str">
        <f t="shared" si="4"/>
        <v/>
      </c>
      <c r="K70" s="351"/>
      <c r="L70" s="351"/>
      <c r="T70" s="84" t="str">
        <f>IF(OR('ESG_VC Framework'!F22="No - but plan to in the next 12 months",'ESG_VC Framework'!F22="We plan to report this metric in the next 12 months"),'ESG_VC Framework'!E22,"")</f>
        <v/>
      </c>
      <c r="U70" s="12" t="str">
        <f>IF(OR('ESG_VC Framework'!F42="No - but plan to in the next 12 months",'ESG_VC Framework'!F42="We plan to report this metric in the next 12 months"),'ESG_VC Framework'!E42,"")</f>
        <v/>
      </c>
      <c r="V70" s="12" t="str">
        <f>IF(OR('ESG_VC Framework'!F66="No - but plan to in the next 12 months",'ESG_VC Framework'!F66="We plan to report this metric in the next 12 months"),'ESG_VC Framework'!E66,"")</f>
        <v/>
      </c>
      <c r="X70" s="36" t="str">
        <v/>
      </c>
      <c r="Y70" s="36" t="str">
        <v/>
      </c>
      <c r="Z70" s="36" t="str">
        <v/>
      </c>
    </row>
    <row r="71" spans="2:26" ht="65.55" customHeight="1" x14ac:dyDescent="0.35">
      <c r="B71" s="351" t="str">
        <f t="shared" si="6"/>
        <v/>
      </c>
      <c r="C71" s="351"/>
      <c r="D71" s="351"/>
      <c r="E71" s="7"/>
      <c r="F71" s="351" t="str">
        <f t="shared" si="3"/>
        <v/>
      </c>
      <c r="G71" s="351"/>
      <c r="H71" s="351"/>
      <c r="I71" s="7"/>
      <c r="J71" s="351" t="str">
        <f t="shared" si="4"/>
        <v/>
      </c>
      <c r="K71" s="351"/>
      <c r="L71" s="351"/>
      <c r="T71" s="84" t="str">
        <f>IF(OR('ESG_VC Framework'!F23="No - but plan to in the next 12 months",'ESG_VC Framework'!F23="We plan to report this metric in the next 12 months"),'ESG_VC Framework'!E23,"")</f>
        <v/>
      </c>
      <c r="U71" s="12" t="str">
        <f>IF(OR('ESG_VC Framework'!F43="No - but plan to in the next 12 months",'ESG_VC Framework'!F43="We plan to report this metric in the next 12 months"),'ESG_VC Framework'!E43,"")</f>
        <v/>
      </c>
      <c r="V71" s="12" t="str">
        <f>IF(OR('ESG_VC Framework'!F67="No - but plan to in the next 12 months",'ESG_VC Framework'!F67="We plan to report this metric in the next 12 months"),'ESG_VC Framework'!E67,"")</f>
        <v/>
      </c>
      <c r="X71" s="36" t="str">
        <v/>
      </c>
      <c r="Y71" s="36" t="str">
        <v/>
      </c>
      <c r="Z71" s="36" t="str">
        <v/>
      </c>
    </row>
    <row r="72" spans="2:26" ht="65.55" customHeight="1" x14ac:dyDescent="0.35">
      <c r="B72" s="351" t="str">
        <f t="shared" si="6"/>
        <v/>
      </c>
      <c r="C72" s="351"/>
      <c r="D72" s="351"/>
      <c r="E72" s="7"/>
      <c r="F72" s="351" t="str">
        <f t="shared" si="3"/>
        <v/>
      </c>
      <c r="G72" s="351"/>
      <c r="H72" s="351"/>
      <c r="I72" s="7"/>
      <c r="J72" s="351" t="str">
        <f t="shared" si="4"/>
        <v/>
      </c>
      <c r="K72" s="351"/>
      <c r="L72" s="351"/>
      <c r="T72" s="84" t="str">
        <f>IF(OR('ESG_VC Framework'!F24="No - but plan to in the next 12 months",'ESG_VC Framework'!F24="We plan to report this metric in the next 12 months"),'ESG_VC Framework'!E24,"")</f>
        <v/>
      </c>
      <c r="U72" s="12" t="str">
        <f>IF(OR('ESG_VC Framework'!F44="No - but plan to in the next 12 months",'ESG_VC Framework'!F44="We plan to report this metric in the next 12 months"),'ESG_VC Framework'!E44,"")</f>
        <v/>
      </c>
      <c r="V72" s="12" t="str">
        <f>IF(OR('ESG_VC Framework'!F68="No - but plan to in the next 12 months",'ESG_VC Framework'!F68="We plan to report this metric in the next 12 months"),'ESG_VC Framework'!E68,"")</f>
        <v/>
      </c>
      <c r="X72" s="36" t="str">
        <v/>
      </c>
      <c r="Y72" s="36" t="str">
        <v/>
      </c>
      <c r="Z72" s="36" t="str">
        <v/>
      </c>
    </row>
    <row r="73" spans="2:26" ht="65.55" customHeight="1" x14ac:dyDescent="0.35">
      <c r="B73" s="351" t="str">
        <f t="shared" si="6"/>
        <v/>
      </c>
      <c r="C73" s="351"/>
      <c r="D73" s="351"/>
      <c r="E73" s="7"/>
      <c r="F73" s="351" t="str">
        <f>Y73</f>
        <v/>
      </c>
      <c r="G73" s="351"/>
      <c r="H73" s="351"/>
      <c r="I73" s="7"/>
      <c r="J73" s="351" t="str">
        <f t="shared" si="4"/>
        <v/>
      </c>
      <c r="K73" s="351"/>
      <c r="L73" s="351"/>
      <c r="T73" s="84" t="str">
        <f>IF(OR('ESG_VC Framework'!F25="No - but plan to in the next 12 months",'ESG_VC Framework'!F25="We plan to report this metric in the next 12 months"),'ESG_VC Framework'!E25,"")</f>
        <v/>
      </c>
      <c r="U73" s="12" t="str">
        <f>IF(OR('ESG_VC Framework'!F45="No - but plan to in the next 12 months",'ESG_VC Framework'!F45="We plan to report this metric in the next 12 months"),'ESG_VC Framework'!E45,"")</f>
        <v/>
      </c>
      <c r="V73" s="12" t="str">
        <f>IF(OR('ESG_VC Framework'!F69="No - but plan to in the next 12 months",'ESG_VC Framework'!F69="We plan to report this metric in the next 12 months"),'ESG_VC Framework'!E69,"")</f>
        <v/>
      </c>
      <c r="X73" s="36" t="str">
        <v/>
      </c>
      <c r="Y73" s="36" t="str">
        <v/>
      </c>
      <c r="Z73" s="36" t="str">
        <v/>
      </c>
    </row>
    <row r="74" spans="2:26" ht="65.55" customHeight="1" x14ac:dyDescent="0.35">
      <c r="B74" s="351" t="str">
        <f t="shared" si="6"/>
        <v/>
      </c>
      <c r="C74" s="351"/>
      <c r="D74" s="351"/>
      <c r="E74" s="7"/>
      <c r="F74" s="351" t="str">
        <f t="shared" si="3"/>
        <v/>
      </c>
      <c r="G74" s="351"/>
      <c r="H74" s="351"/>
      <c r="I74" s="7"/>
      <c r="J74" s="351" t="str">
        <f t="shared" si="4"/>
        <v/>
      </c>
      <c r="K74" s="351"/>
      <c r="L74" s="351"/>
      <c r="T74" s="84" t="str">
        <f>IF(OR('ESG_VC Framework'!F26="No - but plan to in the next 12 months",'ESG_VC Framework'!F26="We plan to report this metric in the next 12 months"),'ESG_VC Framework'!E26,"")</f>
        <v/>
      </c>
      <c r="U74" s="12" t="str">
        <f>IF(OR('ESG_VC Framework'!F46="No - but plan to in the next 12 months",'ESG_VC Framework'!F46="We plan to report this metric in the next 12 months"),'ESG_VC Framework'!E46,"")</f>
        <v/>
      </c>
      <c r="V74" s="12" t="str">
        <f>IF(OR('ESG_VC Framework'!F70="No - but plan to in the next 12 months",'ESG_VC Framework'!F70="We plan to report this metric in the next 12 months"),'ESG_VC Framework'!E70,"")</f>
        <v/>
      </c>
      <c r="X74" s="37" t="str">
        <v/>
      </c>
      <c r="Y74" s="37" t="str">
        <v/>
      </c>
      <c r="Z74" s="37" t="str">
        <v/>
      </c>
    </row>
    <row r="75" spans="2:26" ht="65.55" customHeight="1" x14ac:dyDescent="0.35">
      <c r="B75" s="35"/>
      <c r="C75" s="35"/>
      <c r="D75" s="35"/>
      <c r="E75" s="7"/>
      <c r="F75" s="351" t="str">
        <f t="shared" si="3"/>
        <v/>
      </c>
      <c r="G75" s="351"/>
      <c r="H75" s="351"/>
      <c r="I75" s="7"/>
      <c r="J75" s="351" t="str">
        <f t="shared" si="4"/>
        <v/>
      </c>
      <c r="K75" s="351"/>
      <c r="L75" s="351"/>
      <c r="U75" s="12" t="str">
        <f>IF(OR('ESG_VC Framework'!F47="No - but plan to in the next 12 months",'ESG_VC Framework'!F47="We plan to report this metric in the next 12 months"),'ESG_VC Framework'!E47,"")</f>
        <v/>
      </c>
      <c r="V75" s="12" t="str">
        <f>IF(OR('ESG_VC Framework'!F71="No - but plan to in the next 12 months",'ESG_VC Framework'!F71="We plan to report this metric in the next 12 months"),'ESG_VC Framework'!E71,"")</f>
        <v/>
      </c>
      <c r="Y75" s="12" t="str">
        <v/>
      </c>
      <c r="Z75" s="12" t="str">
        <v/>
      </c>
    </row>
    <row r="76" spans="2:26" ht="65.55" customHeight="1" x14ac:dyDescent="0.35">
      <c r="B76" s="35"/>
      <c r="C76" s="35"/>
      <c r="D76" s="35"/>
      <c r="E76" s="7"/>
      <c r="F76" s="351" t="str">
        <f t="shared" si="3"/>
        <v/>
      </c>
      <c r="G76" s="351"/>
      <c r="H76" s="351"/>
      <c r="I76" s="7"/>
      <c r="J76" s="351" t="str">
        <f t="shared" ref="J76:J77" si="7">Z76</f>
        <v/>
      </c>
      <c r="K76" s="351"/>
      <c r="L76" s="351"/>
      <c r="U76" s="12" t="str">
        <f>IF(OR('ESG_VC Framework'!F49="No - but plan to in the next 12 months",'ESG_VC Framework'!F49="We plan to report this metric in the next 12 months"),'ESG_VC Framework'!E49,"")</f>
        <v/>
      </c>
      <c r="V76" s="12" t="str">
        <f>IF(OR('ESG_VC Framework'!F72="No - but plan to in the next 12 months",'ESG_VC Framework'!F72="We plan to report this metric in the next 12 months"),'ESG_VC Framework'!E72,"")</f>
        <v/>
      </c>
      <c r="Y76" s="12" t="str">
        <v/>
      </c>
      <c r="Z76" s="12" t="str">
        <v/>
      </c>
    </row>
    <row r="77" spans="2:26" ht="65.55" customHeight="1" x14ac:dyDescent="0.35">
      <c r="B77" s="35"/>
      <c r="C77" s="35"/>
      <c r="D77" s="35"/>
      <c r="E77" s="7"/>
      <c r="F77" s="351" t="str">
        <f t="shared" ref="F77:F82" si="8">Y77</f>
        <v/>
      </c>
      <c r="G77" s="351"/>
      <c r="H77" s="351"/>
      <c r="I77" s="7"/>
      <c r="J77" s="351" t="str">
        <f t="shared" si="7"/>
        <v/>
      </c>
      <c r="K77" s="351"/>
      <c r="L77" s="351"/>
      <c r="U77" s="12" t="str">
        <f>IF(OR('ESG_VC Framework'!F50="No - but plan to in the next 12 months",'ESG_VC Framework'!F50="We plan to report this metric in the next 12 months"),'ESG_VC Framework'!E50,"")</f>
        <v/>
      </c>
      <c r="V77" s="12" t="str">
        <f>IF(OR('ESG_VC Framework'!F73="No - but plan to in the next 12 months",'ESG_VC Framework'!F73="We plan to report this metric in the next 12 months"),'ESG_VC Framework'!E73,"")</f>
        <v/>
      </c>
      <c r="Y77" s="12" t="str">
        <v/>
      </c>
      <c r="Z77" s="85" t="str">
        <v/>
      </c>
    </row>
    <row r="78" spans="2:26" ht="65.55" customHeight="1" x14ac:dyDescent="0.35">
      <c r="B78" s="35"/>
      <c r="C78" s="35"/>
      <c r="D78" s="35"/>
      <c r="E78" s="7"/>
      <c r="F78" s="351" t="str">
        <f t="shared" si="8"/>
        <v/>
      </c>
      <c r="G78" s="351"/>
      <c r="H78" s="351"/>
      <c r="I78" s="7"/>
      <c r="J78" s="351"/>
      <c r="K78" s="351"/>
      <c r="L78" s="351"/>
      <c r="U78" s="12" t="str">
        <f>IF(OR('ESG_VC Framework'!F51="No - but plan to in the next 12 months",'ESG_VC Framework'!F51="We plan to report this metric in the next 12 months"),'ESG_VC Framework'!E51,"")</f>
        <v/>
      </c>
      <c r="Y78" s="12" t="str">
        <v/>
      </c>
    </row>
    <row r="79" spans="2:26" ht="65.55" customHeight="1" x14ac:dyDescent="0.35">
      <c r="B79" s="35"/>
      <c r="C79" s="35"/>
      <c r="D79" s="35"/>
      <c r="E79" s="7"/>
      <c r="F79" s="351" t="str">
        <f t="shared" si="8"/>
        <v/>
      </c>
      <c r="G79" s="351"/>
      <c r="H79" s="351"/>
      <c r="I79" s="7"/>
      <c r="J79" s="351"/>
      <c r="K79" s="351"/>
      <c r="L79" s="351"/>
      <c r="U79" s="12" t="str">
        <f>IF(OR('ESG_VC Framework'!F52="No - but plan to in the next 12 months",'ESG_VC Framework'!F52="We plan to report this metric in the next 12 months"),'ESG_VC Framework'!E52,"")</f>
        <v/>
      </c>
      <c r="Y79" s="12" t="str">
        <v/>
      </c>
    </row>
    <row r="80" spans="2:26" ht="65.55" customHeight="1" x14ac:dyDescent="0.35">
      <c r="B80" s="35"/>
      <c r="C80" s="35"/>
      <c r="D80" s="35"/>
      <c r="E80" s="7"/>
      <c r="F80" s="351" t="str">
        <f t="shared" si="8"/>
        <v/>
      </c>
      <c r="G80" s="351"/>
      <c r="H80" s="351"/>
      <c r="I80" s="7"/>
      <c r="J80" s="351"/>
      <c r="K80" s="351"/>
      <c r="L80" s="351"/>
      <c r="U80" s="12" t="str">
        <f>IF(OR('ESG_VC Framework'!F53="No - but plan to in the next 12 months",'ESG_VC Framework'!F53="We plan to report this metric in the next 12 months"),'ESG_VC Framework'!E53,"")</f>
        <v/>
      </c>
      <c r="Y80" s="12" t="str">
        <v/>
      </c>
    </row>
    <row r="81" spans="2:25" ht="65.55" customHeight="1" x14ac:dyDescent="0.35">
      <c r="B81" s="35"/>
      <c r="C81" s="35"/>
      <c r="D81" s="35"/>
      <c r="E81" s="7"/>
      <c r="F81" s="351" t="str">
        <f t="shared" si="8"/>
        <v/>
      </c>
      <c r="G81" s="351"/>
      <c r="H81" s="351"/>
      <c r="I81" s="7"/>
      <c r="J81" s="351"/>
      <c r="K81" s="351"/>
      <c r="L81" s="351"/>
      <c r="U81" s="12" t="str">
        <f>IF(OR('ESG_VC Framework'!F54="No - but plan to in the next 12 months",'ESG_VC Framework'!F54="We plan to report this metric in the next 12 months"),'ESG_VC Framework'!E54,"")</f>
        <v/>
      </c>
      <c r="Y81" s="12" t="str">
        <v/>
      </c>
    </row>
    <row r="82" spans="2:25" ht="65.55" customHeight="1" x14ac:dyDescent="0.35">
      <c r="B82" s="35"/>
      <c r="C82" s="35"/>
      <c r="D82" s="35"/>
      <c r="E82" s="7"/>
      <c r="F82" s="351" t="str">
        <f t="shared" si="8"/>
        <v/>
      </c>
      <c r="G82" s="351"/>
      <c r="H82" s="351"/>
      <c r="I82" s="7"/>
      <c r="J82" s="351"/>
      <c r="K82" s="351"/>
      <c r="L82" s="351"/>
      <c r="U82" s="12" t="str">
        <f>IF(OR('ESG_VC Framework'!F55="No - but plan to in the next 12 months",'ESG_VC Framework'!F55="We plan to report this metric in the next 12 months"),'ESG_VC Framework'!E55,"")</f>
        <v/>
      </c>
      <c r="Y82" s="12" t="str">
        <v/>
      </c>
    </row>
    <row r="83" spans="2:25" ht="73.25" customHeight="1" x14ac:dyDescent="0.35">
      <c r="B83" s="35"/>
      <c r="C83" s="35"/>
      <c r="D83" s="35"/>
      <c r="E83" s="7"/>
      <c r="F83" s="351" t="str">
        <f t="shared" ref="F83" si="9">Y83</f>
        <v/>
      </c>
      <c r="G83" s="351"/>
      <c r="H83" s="351"/>
      <c r="I83" s="7"/>
      <c r="J83" s="351"/>
      <c r="K83" s="351"/>
      <c r="L83" s="351"/>
      <c r="U83" s="12" t="str">
        <f>IF(OR('ESG_VC Framework'!F56="No - but plan to in the next 12 months",'ESG_VC Framework'!F56="We plan to report this metric in the next 12 months"),'ESG_VC Framework'!E56,"")</f>
        <v/>
      </c>
      <c r="Y83" t="str">
        <v/>
      </c>
    </row>
  </sheetData>
  <mergeCells count="123">
    <mergeCell ref="F77:H77"/>
    <mergeCell ref="F78:H78"/>
    <mergeCell ref="F79:H79"/>
    <mergeCell ref="F80:H80"/>
    <mergeCell ref="F81:H81"/>
    <mergeCell ref="F82:H82"/>
    <mergeCell ref="J78:L78"/>
    <mergeCell ref="J79:L79"/>
    <mergeCell ref="J80:L80"/>
    <mergeCell ref="J81:L81"/>
    <mergeCell ref="J82:L82"/>
    <mergeCell ref="B50:B51"/>
    <mergeCell ref="F40:G40"/>
    <mergeCell ref="J63:L63"/>
    <mergeCell ref="B61:D61"/>
    <mergeCell ref="F61:H61"/>
    <mergeCell ref="J61:L61"/>
    <mergeCell ref="B62:D62"/>
    <mergeCell ref="F62:H62"/>
    <mergeCell ref="F29:G29"/>
    <mergeCell ref="J62:L62"/>
    <mergeCell ref="J60:L60"/>
    <mergeCell ref="E52:F53"/>
    <mergeCell ref="E54:F55"/>
    <mergeCell ref="B60:D60"/>
    <mergeCell ref="B52:B53"/>
    <mergeCell ref="B54:B55"/>
    <mergeCell ref="C54:D55"/>
    <mergeCell ref="C52:D53"/>
    <mergeCell ref="F63:H63"/>
    <mergeCell ref="F60:H60"/>
    <mergeCell ref="F39:G39"/>
    <mergeCell ref="C48:D49"/>
    <mergeCell ref="B48:B49"/>
    <mergeCell ref="C50:D51"/>
    <mergeCell ref="B3:I6"/>
    <mergeCell ref="B10:B11"/>
    <mergeCell ref="B12:B13"/>
    <mergeCell ref="F10:F11"/>
    <mergeCell ref="C12:C13"/>
    <mergeCell ref="D12:D13"/>
    <mergeCell ref="E12:E13"/>
    <mergeCell ref="F12:F13"/>
    <mergeCell ref="F38:G38"/>
    <mergeCell ref="F37:G37"/>
    <mergeCell ref="F26:G27"/>
    <mergeCell ref="C29:E29"/>
    <mergeCell ref="C28:E28"/>
    <mergeCell ref="B28:B31"/>
    <mergeCell ref="B32:B36"/>
    <mergeCell ref="C36:E36"/>
    <mergeCell ref="F28:G28"/>
    <mergeCell ref="C32:E32"/>
    <mergeCell ref="C35:E35"/>
    <mergeCell ref="F30:G30"/>
    <mergeCell ref="F36:G36"/>
    <mergeCell ref="F34:G34"/>
    <mergeCell ref="C37:E37"/>
    <mergeCell ref="C38:E38"/>
    <mergeCell ref="B14:B15"/>
    <mergeCell ref="C10:C11"/>
    <mergeCell ref="D10:D11"/>
    <mergeCell ref="E10:E11"/>
    <mergeCell ref="B63:D63"/>
    <mergeCell ref="C14:C15"/>
    <mergeCell ref="D14:D15"/>
    <mergeCell ref="E14:E15"/>
    <mergeCell ref="F14:F15"/>
    <mergeCell ref="C33:E33"/>
    <mergeCell ref="C34:E34"/>
    <mergeCell ref="B26:B27"/>
    <mergeCell ref="C26:E27"/>
    <mergeCell ref="C40:E40"/>
    <mergeCell ref="C30:E30"/>
    <mergeCell ref="B37:B40"/>
    <mergeCell ref="C31:E31"/>
    <mergeCell ref="F33:G33"/>
    <mergeCell ref="F32:G32"/>
    <mergeCell ref="F31:G31"/>
    <mergeCell ref="F35:G35"/>
    <mergeCell ref="C39:E39"/>
    <mergeCell ref="E48:F49"/>
    <mergeCell ref="E50:F51"/>
    <mergeCell ref="J70:L70"/>
    <mergeCell ref="J71:L71"/>
    <mergeCell ref="B74:D74"/>
    <mergeCell ref="B69:D69"/>
    <mergeCell ref="B70:D70"/>
    <mergeCell ref="B71:D71"/>
    <mergeCell ref="B72:D72"/>
    <mergeCell ref="B73:D73"/>
    <mergeCell ref="B64:D64"/>
    <mergeCell ref="B65:D65"/>
    <mergeCell ref="B66:D66"/>
    <mergeCell ref="B67:D67"/>
    <mergeCell ref="B68:D68"/>
    <mergeCell ref="J72:L72"/>
    <mergeCell ref="J73:L73"/>
    <mergeCell ref="J74:L74"/>
    <mergeCell ref="F83:H83"/>
    <mergeCell ref="J83:L83"/>
    <mergeCell ref="J75:L75"/>
    <mergeCell ref="J76:L76"/>
    <mergeCell ref="J77:L77"/>
    <mergeCell ref="F76:H76"/>
    <mergeCell ref="F64:H64"/>
    <mergeCell ref="F65:H65"/>
    <mergeCell ref="F66:H66"/>
    <mergeCell ref="F67:H67"/>
    <mergeCell ref="F68:H68"/>
    <mergeCell ref="F69:H69"/>
    <mergeCell ref="F70:H70"/>
    <mergeCell ref="F71:H71"/>
    <mergeCell ref="F72:H72"/>
    <mergeCell ref="F73:H73"/>
    <mergeCell ref="F74:H74"/>
    <mergeCell ref="F75:H75"/>
    <mergeCell ref="J64:L64"/>
    <mergeCell ref="J65:L65"/>
    <mergeCell ref="J66:L66"/>
    <mergeCell ref="J67:L67"/>
    <mergeCell ref="J68:L68"/>
    <mergeCell ref="J69:L69"/>
  </mergeCells>
  <conditionalFormatting sqref="C10:C11">
    <cfRule type="expression" dxfId="11" priority="6">
      <formula>$C$19&gt;E19</formula>
    </cfRule>
  </conditionalFormatting>
  <conditionalFormatting sqref="C12:F12">
    <cfRule type="expression" dxfId="10" priority="2">
      <formula>$C$20&gt;=E20</formula>
    </cfRule>
  </conditionalFormatting>
  <conditionalFormatting sqref="C14:F14">
    <cfRule type="expression" dxfId="9" priority="1">
      <formula>$C$21&gt;=E21</formula>
    </cfRule>
  </conditionalFormatting>
  <conditionalFormatting sqref="D10:D11">
    <cfRule type="expression" dxfId="8" priority="5">
      <formula>$C$19&gt;=$F$19</formula>
    </cfRule>
  </conditionalFormatting>
  <conditionalFormatting sqref="E10:E11">
    <cfRule type="expression" dxfId="7" priority="4">
      <formula>($C$19&gt;=$G$19)</formula>
    </cfRule>
  </conditionalFormatting>
  <conditionalFormatting sqref="F10:F11">
    <cfRule type="expression" dxfId="6" priority="3">
      <formula>$C$19&gt;$H$19</formula>
    </cfRule>
  </conditionalFormatting>
  <pageMargins left="0.70866141732283472" right="0.70866141732283472" top="0.74803149606299213" bottom="0.74803149606299213" header="0.31496062992125984" footer="0.31496062992125984"/>
  <pageSetup scale="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31EE-BB6E-4A53-A62C-3FCC1BD8ED7F}">
  <sheetPr>
    <tabColor theme="5" tint="0.59999389629810485"/>
  </sheetPr>
  <dimension ref="A1:X17"/>
  <sheetViews>
    <sheetView showGridLines="0" zoomScale="90" zoomScaleNormal="90" workbookViewId="0"/>
  </sheetViews>
  <sheetFormatPr defaultColWidth="0" defaultRowHeight="13.5" x14ac:dyDescent="0.35"/>
  <cols>
    <col min="1" max="1" width="12.875" customWidth="1"/>
    <col min="2" max="2" width="11.1875" bestFit="1" customWidth="1"/>
    <col min="3" max="24" width="30.6875" customWidth="1"/>
    <col min="25" max="16384" width="8.8125" hidden="1"/>
  </cols>
  <sheetData>
    <row r="1" spans="1:24" ht="30" customHeight="1" x14ac:dyDescent="0.4">
      <c r="A1" s="139" t="s">
        <v>73</v>
      </c>
      <c r="B1" s="147" t="s">
        <v>505</v>
      </c>
      <c r="C1" s="153" t="s">
        <v>506</v>
      </c>
      <c r="D1" s="143">
        <v>45382</v>
      </c>
      <c r="E1" s="143">
        <f>EOMONTH(D1,12)</f>
        <v>45747</v>
      </c>
      <c r="F1" s="143">
        <f t="shared" ref="F1:X1" si="0">EOMONTH(E1,12)</f>
        <v>46112</v>
      </c>
      <c r="G1" s="143">
        <f t="shared" si="0"/>
        <v>46477</v>
      </c>
      <c r="H1" s="143">
        <f t="shared" si="0"/>
        <v>46843</v>
      </c>
      <c r="I1" s="143">
        <f t="shared" si="0"/>
        <v>47208</v>
      </c>
      <c r="J1" s="143">
        <f t="shared" si="0"/>
        <v>47573</v>
      </c>
      <c r="K1" s="143">
        <f t="shared" si="0"/>
        <v>47938</v>
      </c>
      <c r="L1" s="143">
        <f t="shared" si="0"/>
        <v>48304</v>
      </c>
      <c r="M1" s="143">
        <f t="shared" si="0"/>
        <v>48669</v>
      </c>
      <c r="N1" s="143">
        <f t="shared" si="0"/>
        <v>49034</v>
      </c>
      <c r="O1" s="143">
        <f t="shared" si="0"/>
        <v>49399</v>
      </c>
      <c r="P1" s="143">
        <f t="shared" si="0"/>
        <v>49765</v>
      </c>
      <c r="Q1" s="143">
        <f t="shared" si="0"/>
        <v>50130</v>
      </c>
      <c r="R1" s="143">
        <f t="shared" si="0"/>
        <v>50495</v>
      </c>
      <c r="S1" s="143">
        <f t="shared" si="0"/>
        <v>50860</v>
      </c>
      <c r="T1" s="143">
        <f t="shared" si="0"/>
        <v>51226</v>
      </c>
      <c r="U1" s="143">
        <f t="shared" si="0"/>
        <v>51591</v>
      </c>
      <c r="V1" s="143">
        <f t="shared" si="0"/>
        <v>51956</v>
      </c>
      <c r="W1" s="143">
        <f t="shared" si="0"/>
        <v>52321</v>
      </c>
      <c r="X1" s="143">
        <f t="shared" si="0"/>
        <v>52687</v>
      </c>
    </row>
    <row r="2" spans="1:24" ht="30" customHeight="1" x14ac:dyDescent="0.4">
      <c r="A2" s="150" t="s">
        <v>69</v>
      </c>
      <c r="B2" s="154" t="s">
        <v>499</v>
      </c>
      <c r="C2" s="152">
        <f>'Company Dashboard EXAMPLE'!C19</f>
        <v>10</v>
      </c>
      <c r="D2" s="42"/>
      <c r="E2" s="42"/>
      <c r="F2" s="42"/>
      <c r="G2" s="42"/>
      <c r="H2" s="42"/>
      <c r="I2" s="42"/>
      <c r="J2" s="42"/>
      <c r="K2" s="42"/>
      <c r="L2" s="42"/>
      <c r="M2" s="42"/>
      <c r="N2" s="42"/>
      <c r="O2" s="42"/>
      <c r="P2" s="42"/>
      <c r="Q2" s="42"/>
      <c r="R2" s="42"/>
      <c r="S2" s="42"/>
      <c r="T2" s="42"/>
      <c r="U2" s="42"/>
      <c r="V2" s="42"/>
      <c r="W2" s="42"/>
      <c r="X2" s="42"/>
    </row>
    <row r="3" spans="1:24" ht="30" customHeight="1" x14ac:dyDescent="0.4">
      <c r="A3" s="10"/>
      <c r="B3" s="154" t="s">
        <v>500</v>
      </c>
      <c r="C3" s="152">
        <f>'Company Dashboard EXAMPLE'!D19</f>
        <v>24</v>
      </c>
      <c r="D3" s="42"/>
      <c r="E3" s="42"/>
      <c r="F3" s="42"/>
      <c r="G3" s="42"/>
      <c r="H3" s="42"/>
      <c r="I3" s="42"/>
      <c r="J3" s="42"/>
      <c r="K3" s="42"/>
      <c r="L3" s="42"/>
      <c r="M3" s="42"/>
      <c r="N3" s="42"/>
      <c r="O3" s="42"/>
      <c r="P3" s="42"/>
      <c r="Q3" s="42"/>
      <c r="R3" s="42"/>
      <c r="S3" s="42"/>
      <c r="T3" s="42"/>
      <c r="U3" s="42"/>
      <c r="V3" s="42"/>
      <c r="W3" s="42"/>
      <c r="X3" s="42"/>
    </row>
    <row r="4" spans="1:24" ht="30" customHeight="1" x14ac:dyDescent="0.4">
      <c r="A4" s="10"/>
      <c r="B4" s="154" t="s">
        <v>501</v>
      </c>
      <c r="C4" s="160">
        <f>IF(C3 = 0, "", C2 / C3 )</f>
        <v>0.41666666666666669</v>
      </c>
      <c r="D4" s="144" t="str">
        <f t="shared" ref="D4:X4" si="1">IF(D3 = 0, "", D2 / D3 )</f>
        <v/>
      </c>
      <c r="E4" s="42" t="str">
        <f t="shared" si="1"/>
        <v/>
      </c>
      <c r="F4" s="42" t="str">
        <f t="shared" si="1"/>
        <v/>
      </c>
      <c r="G4" s="42" t="str">
        <f t="shared" si="1"/>
        <v/>
      </c>
      <c r="H4" s="42" t="str">
        <f t="shared" si="1"/>
        <v/>
      </c>
      <c r="I4" s="42" t="str">
        <f t="shared" si="1"/>
        <v/>
      </c>
      <c r="J4" s="42" t="str">
        <f t="shared" si="1"/>
        <v/>
      </c>
      <c r="K4" s="42" t="str">
        <f t="shared" si="1"/>
        <v/>
      </c>
      <c r="L4" s="42" t="str">
        <f t="shared" si="1"/>
        <v/>
      </c>
      <c r="M4" s="42" t="str">
        <f t="shared" si="1"/>
        <v/>
      </c>
      <c r="N4" s="42" t="str">
        <f t="shared" si="1"/>
        <v/>
      </c>
      <c r="O4" s="42" t="str">
        <f t="shared" si="1"/>
        <v/>
      </c>
      <c r="P4" s="42" t="str">
        <f t="shared" si="1"/>
        <v/>
      </c>
      <c r="Q4" s="42" t="str">
        <f t="shared" si="1"/>
        <v/>
      </c>
      <c r="R4" s="42" t="str">
        <f t="shared" si="1"/>
        <v/>
      </c>
      <c r="S4" s="42" t="str">
        <f t="shared" si="1"/>
        <v/>
      </c>
      <c r="T4" s="42" t="str">
        <f t="shared" si="1"/>
        <v/>
      </c>
      <c r="U4" s="42" t="str">
        <f t="shared" si="1"/>
        <v/>
      </c>
      <c r="V4" s="42" t="str">
        <f t="shared" si="1"/>
        <v/>
      </c>
      <c r="W4" s="42" t="str">
        <f t="shared" si="1"/>
        <v/>
      </c>
      <c r="X4" s="42" t="str">
        <f t="shared" si="1"/>
        <v/>
      </c>
    </row>
    <row r="5" spans="1:24" ht="30" customHeight="1" x14ac:dyDescent="0.4">
      <c r="A5" s="140" t="s">
        <v>70</v>
      </c>
      <c r="B5" s="156" t="s">
        <v>499</v>
      </c>
      <c r="C5" s="152">
        <f>'Company Dashboard EXAMPLE'!C20</f>
        <v>32</v>
      </c>
      <c r="D5" s="145"/>
      <c r="E5" s="145"/>
      <c r="F5" s="145"/>
      <c r="G5" s="145"/>
      <c r="H5" s="145"/>
      <c r="I5" s="145"/>
      <c r="J5" s="145"/>
      <c r="K5" s="145"/>
      <c r="L5" s="145"/>
      <c r="M5" s="145"/>
      <c r="N5" s="145"/>
      <c r="O5" s="145"/>
      <c r="P5" s="145"/>
      <c r="Q5" s="145"/>
      <c r="R5" s="145"/>
      <c r="S5" s="145"/>
      <c r="T5" s="145"/>
      <c r="U5" s="145"/>
      <c r="V5" s="145"/>
      <c r="W5" s="145"/>
      <c r="X5" s="145"/>
    </row>
    <row r="6" spans="1:24" ht="30" customHeight="1" x14ac:dyDescent="0.4">
      <c r="A6" s="140"/>
      <c r="B6" s="156" t="s">
        <v>500</v>
      </c>
      <c r="C6" s="152">
        <f>'Company Dashboard EXAMPLE'!D20</f>
        <v>44</v>
      </c>
      <c r="D6" s="145"/>
      <c r="E6" s="145"/>
      <c r="F6" s="145"/>
      <c r="G6" s="145"/>
      <c r="H6" s="145"/>
      <c r="I6" s="145"/>
      <c r="J6" s="145"/>
      <c r="K6" s="145"/>
      <c r="L6" s="145"/>
      <c r="M6" s="145"/>
      <c r="N6" s="145"/>
      <c r="O6" s="145"/>
      <c r="P6" s="145"/>
      <c r="Q6" s="145"/>
      <c r="R6" s="145"/>
      <c r="S6" s="145"/>
      <c r="T6" s="145"/>
      <c r="U6" s="145"/>
      <c r="V6" s="145"/>
      <c r="W6" s="145"/>
      <c r="X6" s="145"/>
    </row>
    <row r="7" spans="1:24" ht="30" customHeight="1" x14ac:dyDescent="0.4">
      <c r="A7" s="140"/>
      <c r="B7" s="156" t="s">
        <v>501</v>
      </c>
      <c r="C7" s="160">
        <f>IF(C6 = 0, "", C5 / C6 )</f>
        <v>0.72727272727272729</v>
      </c>
      <c r="D7" s="146" t="str">
        <f t="shared" ref="D7" si="2">IF(D6 = 0, "", D5 / D6 )</f>
        <v/>
      </c>
      <c r="E7" s="145" t="str">
        <f t="shared" ref="E7" si="3">IF(E6 = 0, "", E5 / E6 )</f>
        <v/>
      </c>
      <c r="F7" s="145" t="str">
        <f t="shared" ref="F7" si="4">IF(F6 = 0, "", F5 / F6 )</f>
        <v/>
      </c>
      <c r="G7" s="145" t="str">
        <f t="shared" ref="G7" si="5">IF(G6 = 0, "", G5 / G6 )</f>
        <v/>
      </c>
      <c r="H7" s="145" t="str">
        <f t="shared" ref="H7" si="6">IF(H6 = 0, "", H5 / H6 )</f>
        <v/>
      </c>
      <c r="I7" s="145" t="str">
        <f t="shared" ref="I7" si="7">IF(I6 = 0, "", I5 / I6 )</f>
        <v/>
      </c>
      <c r="J7" s="145" t="str">
        <f t="shared" ref="J7" si="8">IF(J6 = 0, "", J5 / J6 )</f>
        <v/>
      </c>
      <c r="K7" s="145" t="str">
        <f t="shared" ref="K7" si="9">IF(K6 = 0, "", K5 / K6 )</f>
        <v/>
      </c>
      <c r="L7" s="145" t="str">
        <f t="shared" ref="L7" si="10">IF(L6 = 0, "", L5 / L6 )</f>
        <v/>
      </c>
      <c r="M7" s="145" t="str">
        <f t="shared" ref="M7" si="11">IF(M6 = 0, "", M5 / M6 )</f>
        <v/>
      </c>
      <c r="N7" s="145" t="str">
        <f t="shared" ref="N7" si="12">IF(N6 = 0, "", N5 / N6 )</f>
        <v/>
      </c>
      <c r="O7" s="145" t="str">
        <f t="shared" ref="O7" si="13">IF(O6 = 0, "", O5 / O6 )</f>
        <v/>
      </c>
      <c r="P7" s="145" t="str">
        <f t="shared" ref="P7" si="14">IF(P6 = 0, "", P5 / P6 )</f>
        <v/>
      </c>
      <c r="Q7" s="145" t="str">
        <f t="shared" ref="Q7" si="15">IF(Q6 = 0, "", Q5 / Q6 )</f>
        <v/>
      </c>
      <c r="R7" s="145" t="str">
        <f t="shared" ref="R7" si="16">IF(R6 = 0, "", R5 / R6 )</f>
        <v/>
      </c>
      <c r="S7" s="145" t="str">
        <f t="shared" ref="S7" si="17">IF(S6 = 0, "", S5 / S6 )</f>
        <v/>
      </c>
      <c r="T7" s="145" t="str">
        <f t="shared" ref="T7" si="18">IF(T6 = 0, "", T5 / T6 )</f>
        <v/>
      </c>
      <c r="U7" s="145" t="str">
        <f t="shared" ref="U7" si="19">IF(U6 = 0, "", U5 / U6 )</f>
        <v/>
      </c>
      <c r="V7" s="145" t="str">
        <f t="shared" ref="V7" si="20">IF(V6 = 0, "", V5 / V6 )</f>
        <v/>
      </c>
      <c r="W7" s="145" t="str">
        <f t="shared" ref="W7" si="21">IF(W6 = 0, "", W5 / W6 )</f>
        <v/>
      </c>
      <c r="X7" s="145" t="str">
        <f t="shared" ref="X7" si="22">IF(X6 = 0, "", X5 / X6 )</f>
        <v/>
      </c>
    </row>
    <row r="8" spans="1:24" ht="30" customHeight="1" x14ac:dyDescent="0.4">
      <c r="A8" s="10" t="s">
        <v>71</v>
      </c>
      <c r="B8" s="154" t="s">
        <v>499</v>
      </c>
      <c r="C8" s="152">
        <f>'Company Dashboard EXAMPLE'!C21</f>
        <v>20</v>
      </c>
      <c r="D8" s="42"/>
      <c r="E8" s="42"/>
      <c r="F8" s="42"/>
      <c r="G8" s="42"/>
      <c r="H8" s="42"/>
      <c r="I8" s="42"/>
      <c r="J8" s="42"/>
      <c r="K8" s="42"/>
      <c r="L8" s="42"/>
      <c r="M8" s="42"/>
      <c r="N8" s="42"/>
      <c r="O8" s="42"/>
      <c r="P8" s="42"/>
      <c r="Q8" s="42"/>
      <c r="R8" s="42"/>
      <c r="S8" s="42"/>
      <c r="T8" s="42"/>
      <c r="U8" s="42"/>
      <c r="V8" s="42"/>
      <c r="W8" s="42"/>
      <c r="X8" s="42"/>
    </row>
    <row r="9" spans="1:24" ht="30" customHeight="1" x14ac:dyDescent="0.4">
      <c r="A9" s="10"/>
      <c r="B9" s="154" t="s">
        <v>500</v>
      </c>
      <c r="C9" s="152">
        <f>'Company Dashboard EXAMPLE'!D21</f>
        <v>34</v>
      </c>
      <c r="D9" s="42"/>
      <c r="E9" s="42"/>
      <c r="F9" s="42"/>
      <c r="G9" s="42"/>
      <c r="H9" s="42"/>
      <c r="I9" s="42"/>
      <c r="J9" s="42"/>
      <c r="K9" s="42"/>
      <c r="L9" s="42"/>
      <c r="M9" s="42"/>
      <c r="N9" s="42"/>
      <c r="O9" s="42"/>
      <c r="P9" s="42"/>
      <c r="Q9" s="42"/>
      <c r="R9" s="42"/>
      <c r="S9" s="42"/>
      <c r="T9" s="42"/>
      <c r="U9" s="42"/>
      <c r="V9" s="42"/>
      <c r="W9" s="42"/>
      <c r="X9" s="42"/>
    </row>
    <row r="10" spans="1:24" s="138" customFormat="1" ht="30" customHeight="1" x14ac:dyDescent="0.4">
      <c r="A10" s="141"/>
      <c r="B10" s="155" t="s">
        <v>501</v>
      </c>
      <c r="C10" s="161">
        <f>IF(C9 = 0, "", C8 / C9 )</f>
        <v>0.58823529411764708</v>
      </c>
      <c r="D10" s="148" t="str">
        <f t="shared" ref="D10" si="23">IF(D9 = 0, "", D8 / D9 )</f>
        <v/>
      </c>
      <c r="E10" s="149" t="str">
        <f t="shared" ref="E10" si="24">IF(E9 = 0, "", E8 / E9 )</f>
        <v/>
      </c>
      <c r="F10" s="149" t="str">
        <f t="shared" ref="F10" si="25">IF(F9 = 0, "", F8 / F9 )</f>
        <v/>
      </c>
      <c r="G10" s="149" t="str">
        <f t="shared" ref="G10" si="26">IF(G9 = 0, "", G8 / G9 )</f>
        <v/>
      </c>
      <c r="H10" s="149" t="str">
        <f t="shared" ref="H10" si="27">IF(H9 = 0, "", H8 / H9 )</f>
        <v/>
      </c>
      <c r="I10" s="149" t="str">
        <f t="shared" ref="I10" si="28">IF(I9 = 0, "", I8 / I9 )</f>
        <v/>
      </c>
      <c r="J10" s="149" t="str">
        <f t="shared" ref="J10" si="29">IF(J9 = 0, "", J8 / J9 )</f>
        <v/>
      </c>
      <c r="K10" s="149" t="str">
        <f t="shared" ref="K10" si="30">IF(K9 = 0, "", K8 / K9 )</f>
        <v/>
      </c>
      <c r="L10" s="149" t="str">
        <f t="shared" ref="L10" si="31">IF(L9 = 0, "", L8 / L9 )</f>
        <v/>
      </c>
      <c r="M10" s="149" t="str">
        <f t="shared" ref="M10" si="32">IF(M9 = 0, "", M8 / M9 )</f>
        <v/>
      </c>
      <c r="N10" s="149" t="str">
        <f t="shared" ref="N10" si="33">IF(N9 = 0, "", N8 / N9 )</f>
        <v/>
      </c>
      <c r="O10" s="149" t="str">
        <f t="shared" ref="O10" si="34">IF(O9 = 0, "", O8 / O9 )</f>
        <v/>
      </c>
      <c r="P10" s="149" t="str">
        <f t="shared" ref="P10" si="35">IF(P9 = 0, "", P8 / P9 )</f>
        <v/>
      </c>
      <c r="Q10" s="149" t="str">
        <f t="shared" ref="Q10" si="36">IF(Q9 = 0, "", Q8 / Q9 )</f>
        <v/>
      </c>
      <c r="R10" s="149" t="str">
        <f t="shared" ref="R10" si="37">IF(R9 = 0, "", R8 / R9 )</f>
        <v/>
      </c>
      <c r="S10" s="149" t="str">
        <f t="shared" ref="S10" si="38">IF(S9 = 0, "", S8 / S9 )</f>
        <v/>
      </c>
      <c r="T10" s="149" t="str">
        <f t="shared" ref="T10" si="39">IF(T9 = 0, "", T8 / T9 )</f>
        <v/>
      </c>
      <c r="U10" s="149" t="str">
        <f t="shared" ref="U10" si="40">IF(U9 = 0, "", U8 / U9 )</f>
        <v/>
      </c>
      <c r="V10" s="149" t="str">
        <f t="shared" ref="V10" si="41">IF(V9 = 0, "", V8 / V9 )</f>
        <v/>
      </c>
      <c r="W10" s="149" t="str">
        <f t="shared" ref="W10" si="42">IF(W9 = 0, "", W8 / W9 )</f>
        <v/>
      </c>
      <c r="X10" s="149" t="str">
        <f t="shared" ref="X10" si="43">IF(X9 = 0, "", X8 / X9 )</f>
        <v/>
      </c>
    </row>
    <row r="11" spans="1:24" ht="60" customHeight="1" x14ac:dyDescent="0.4">
      <c r="A11" s="159" t="s">
        <v>507</v>
      </c>
      <c r="B11" s="154" t="s">
        <v>502</v>
      </c>
      <c r="C11" s="157" t="str">
        <f>'Company Dashboard EXAMPLE'!B61</f>
        <v>Put a policy and programme in place to achieve net zero carbon. Including monitoring plan with specific milestones</v>
      </c>
      <c r="D11" s="42"/>
      <c r="E11" s="42"/>
      <c r="F11" s="42"/>
      <c r="G11" s="42"/>
      <c r="H11" s="42"/>
      <c r="I11" s="42"/>
      <c r="J11" s="42"/>
      <c r="K11" s="42"/>
      <c r="L11" s="42"/>
      <c r="M11" s="42"/>
      <c r="N11" s="42"/>
      <c r="O11" s="42"/>
      <c r="P11" s="42"/>
      <c r="Q11" s="42"/>
      <c r="R11" s="42"/>
      <c r="S11" s="42"/>
      <c r="T11" s="42"/>
      <c r="U11" s="42"/>
      <c r="V11" s="42"/>
      <c r="W11" s="42"/>
      <c r="X11" s="42"/>
    </row>
    <row r="12" spans="1:24" ht="60" customHeight="1" x14ac:dyDescent="0.35">
      <c r="B12" s="154" t="s">
        <v>503</v>
      </c>
      <c r="C12" s="157" t="str">
        <f>'Company Dashboard EXAMPLE'!F62</f>
        <v>Put a policy or a strategy in place to provide support to staff around mental health and wellbeing</v>
      </c>
      <c r="D12" s="42"/>
      <c r="E12" s="42"/>
      <c r="F12" s="42"/>
      <c r="G12" s="42"/>
      <c r="H12" s="42"/>
      <c r="I12" s="42"/>
      <c r="J12" s="42"/>
      <c r="K12" s="42"/>
      <c r="L12" s="42"/>
      <c r="M12" s="42"/>
      <c r="N12" s="42"/>
      <c r="O12" s="42"/>
      <c r="P12" s="42"/>
      <c r="Q12" s="42"/>
      <c r="R12" s="42"/>
      <c r="S12" s="42"/>
      <c r="T12" s="42"/>
      <c r="U12" s="42"/>
      <c r="V12" s="42"/>
      <c r="W12" s="42"/>
      <c r="X12" s="42"/>
    </row>
    <row r="13" spans="1:24" ht="60" customHeight="1" x14ac:dyDescent="0.35">
      <c r="A13" s="138"/>
      <c r="B13" s="155" t="s">
        <v>504</v>
      </c>
      <c r="C13" s="158" t="str">
        <f>'Company Dashboard EXAMPLE'!J61</f>
        <v>Put an ESG/Social Value Policy in place</v>
      </c>
      <c r="D13" s="149"/>
      <c r="E13" s="151"/>
      <c r="F13" s="149"/>
      <c r="G13" s="149"/>
      <c r="H13" s="149"/>
      <c r="I13" s="149"/>
      <c r="J13" s="149"/>
      <c r="K13" s="149"/>
      <c r="L13" s="149"/>
      <c r="M13" s="149"/>
      <c r="N13" s="149"/>
      <c r="O13" s="149"/>
      <c r="P13" s="149"/>
      <c r="Q13" s="149"/>
      <c r="R13" s="149"/>
      <c r="S13" s="149"/>
      <c r="T13" s="149"/>
      <c r="U13" s="149"/>
      <c r="V13" s="149"/>
      <c r="W13" s="149"/>
      <c r="X13" s="149"/>
    </row>
    <row r="17" spans="5:5" x14ac:dyDescent="0.35">
      <c r="E17" s="1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8B9A-7DD3-4F77-90B6-72966C819C86}">
  <sheetPr>
    <tabColor theme="7"/>
  </sheetPr>
  <dimension ref="A1:L73"/>
  <sheetViews>
    <sheetView zoomScale="70" zoomScaleNormal="70" workbookViewId="0">
      <selection sqref="A1:D1"/>
    </sheetView>
  </sheetViews>
  <sheetFormatPr defaultColWidth="0" defaultRowHeight="20.25" zeroHeight="1" x14ac:dyDescent="0.55000000000000004"/>
  <cols>
    <col min="1" max="1" width="25" customWidth="1"/>
    <col min="2" max="2" width="21.875" customWidth="1"/>
    <col min="3" max="3" width="11.625" style="44" customWidth="1"/>
    <col min="4" max="4" width="109.3125" style="41" customWidth="1"/>
    <col min="5" max="5" width="105.8125" style="41" hidden="1" customWidth="1"/>
    <col min="6" max="6" width="46.6875" style="41" customWidth="1"/>
    <col min="7" max="7" width="55.5" customWidth="1"/>
    <col min="8" max="8" width="117.375" style="107" customWidth="1"/>
    <col min="9" max="16384" width="12.625" hidden="1"/>
  </cols>
  <sheetData>
    <row r="1" spans="1:12" s="1" customFormat="1" ht="45.5" customHeight="1" x14ac:dyDescent="0.45">
      <c r="A1" s="328" t="s">
        <v>393</v>
      </c>
      <c r="B1" s="328"/>
      <c r="C1" s="328"/>
      <c r="D1" s="328"/>
      <c r="E1" s="82"/>
      <c r="F1" s="331"/>
      <c r="G1" s="331"/>
      <c r="H1" s="100"/>
      <c r="I1" s="326" t="s">
        <v>430</v>
      </c>
      <c r="J1" s="326"/>
      <c r="K1" s="326"/>
      <c r="L1" s="327"/>
    </row>
    <row r="2" spans="1:12" s="2" customFormat="1" ht="68" customHeight="1" x14ac:dyDescent="0.35">
      <c r="A2" s="59" t="s">
        <v>90</v>
      </c>
      <c r="B2" s="58" t="s">
        <v>3</v>
      </c>
      <c r="C2" s="58" t="s">
        <v>91</v>
      </c>
      <c r="D2" s="57" t="s">
        <v>92</v>
      </c>
      <c r="E2" s="57" t="s">
        <v>97</v>
      </c>
      <c r="F2" s="58" t="s">
        <v>88</v>
      </c>
      <c r="G2" s="58" t="s">
        <v>93</v>
      </c>
      <c r="H2" s="110" t="s">
        <v>47</v>
      </c>
      <c r="I2" s="74" t="s">
        <v>42</v>
      </c>
      <c r="J2" s="83" t="s">
        <v>80</v>
      </c>
      <c r="K2" s="75" t="s">
        <v>78</v>
      </c>
      <c r="L2" s="76" t="s">
        <v>30</v>
      </c>
    </row>
    <row r="3" spans="1:12" s="1" customFormat="1" ht="60" customHeight="1" x14ac:dyDescent="0.45">
      <c r="A3" s="332" t="s">
        <v>409</v>
      </c>
      <c r="B3" s="122" t="s">
        <v>37</v>
      </c>
      <c r="C3" s="131" t="s">
        <v>4</v>
      </c>
      <c r="D3" s="176" t="s">
        <v>373</v>
      </c>
      <c r="E3" s="177" t="s">
        <v>95</v>
      </c>
      <c r="F3" s="178" t="s">
        <v>527</v>
      </c>
      <c r="G3" s="179"/>
      <c r="H3" s="114" t="s">
        <v>483</v>
      </c>
      <c r="I3" s="73" t="s">
        <v>43</v>
      </c>
      <c r="J3" s="162">
        <f>IF(F3="Yes - Scope 1",2,IF(F3="Yes - Scopes 1 &amp; 2",2,IF(F3="Yes - Scopes 1-3",2,IF(F3="No - but plan to in the next 12 months",1,0))))</f>
        <v>2</v>
      </c>
      <c r="K3" s="163">
        <f t="shared" ref="K3:K31" si="0">(IF(F3="No - but plan to in the next 12 months",1,IF(F3="We plan to report this metric in the next 12 months",1,0)))</f>
        <v>0</v>
      </c>
      <c r="L3" s="164"/>
    </row>
    <row r="4" spans="1:12" s="1" customFormat="1" ht="60" customHeight="1" x14ac:dyDescent="0.45">
      <c r="A4" s="324"/>
      <c r="B4" s="119"/>
      <c r="C4" s="131"/>
      <c r="D4" s="176"/>
      <c r="E4" s="177"/>
      <c r="F4" s="178"/>
      <c r="G4" s="179"/>
      <c r="H4" s="114" t="s">
        <v>509</v>
      </c>
      <c r="I4" s="73"/>
      <c r="J4" s="162"/>
      <c r="K4" s="163"/>
      <c r="L4" s="164"/>
    </row>
    <row r="5" spans="1:12" s="1" customFormat="1" ht="60" customHeight="1" x14ac:dyDescent="0.45">
      <c r="A5" s="324"/>
      <c r="B5" s="119"/>
      <c r="C5" s="131"/>
      <c r="D5" s="176"/>
      <c r="E5" s="177"/>
      <c r="F5" s="178"/>
      <c r="G5" s="179"/>
      <c r="H5" s="114" t="s">
        <v>510</v>
      </c>
      <c r="I5" s="73"/>
      <c r="J5" s="162"/>
      <c r="K5" s="163"/>
      <c r="L5" s="164"/>
    </row>
    <row r="6" spans="1:12" s="1" customFormat="1" ht="60" customHeight="1" x14ac:dyDescent="0.45">
      <c r="A6" s="324"/>
      <c r="B6" s="119"/>
      <c r="C6" s="131"/>
      <c r="D6" s="176"/>
      <c r="E6" s="177"/>
      <c r="F6" s="178"/>
      <c r="G6" s="179"/>
      <c r="H6" s="114" t="s">
        <v>558</v>
      </c>
      <c r="I6" s="73"/>
      <c r="J6" s="162"/>
      <c r="K6" s="163"/>
      <c r="L6" s="164"/>
    </row>
    <row r="7" spans="1:12" s="1" customFormat="1" ht="60" customHeight="1" x14ac:dyDescent="0.45">
      <c r="A7" s="324"/>
      <c r="B7" s="119"/>
      <c r="C7" s="132" t="s">
        <v>484</v>
      </c>
      <c r="D7" s="180" t="s">
        <v>487</v>
      </c>
      <c r="E7" s="181"/>
      <c r="F7" s="182">
        <v>0</v>
      </c>
      <c r="G7" s="183"/>
      <c r="H7" s="115" t="s">
        <v>497</v>
      </c>
      <c r="I7" s="73" t="s">
        <v>45</v>
      </c>
      <c r="J7" s="162">
        <f>IF(F7&gt;0,2,0)</f>
        <v>0</v>
      </c>
      <c r="K7" s="163">
        <f t="shared" ref="K7" si="1">(IF(F7="No - but plan to in the next 12 months",1,IF(F7="We plan to report this metric in the next 12 months",1,0)))</f>
        <v>0</v>
      </c>
      <c r="L7" s="164"/>
    </row>
    <row r="8" spans="1:12" s="1" customFormat="1" ht="60" customHeight="1" x14ac:dyDescent="0.45">
      <c r="A8" s="324"/>
      <c r="B8" s="119"/>
      <c r="C8" s="132" t="s">
        <v>485</v>
      </c>
      <c r="D8" s="180" t="s">
        <v>488</v>
      </c>
      <c r="E8" s="181"/>
      <c r="F8" s="182">
        <v>300</v>
      </c>
      <c r="G8" s="183"/>
      <c r="H8" s="115" t="s">
        <v>497</v>
      </c>
      <c r="I8" s="73"/>
      <c r="J8" s="162">
        <f>IF(F8&gt;0,1,0)</f>
        <v>1</v>
      </c>
      <c r="K8" s="163"/>
      <c r="L8" s="164"/>
    </row>
    <row r="9" spans="1:12" s="1" customFormat="1" ht="60" customHeight="1" x14ac:dyDescent="0.45">
      <c r="A9" s="324"/>
      <c r="B9" s="119"/>
      <c r="C9" s="133" t="s">
        <v>486</v>
      </c>
      <c r="D9" s="184" t="s">
        <v>489</v>
      </c>
      <c r="E9" s="185"/>
      <c r="F9" s="186"/>
      <c r="G9" s="187"/>
      <c r="H9" s="116" t="s">
        <v>497</v>
      </c>
      <c r="I9" s="73"/>
      <c r="J9" s="162">
        <f>IF(F9&gt;0,1,0)</f>
        <v>0</v>
      </c>
      <c r="K9" s="163"/>
      <c r="L9" s="164"/>
    </row>
    <row r="10" spans="1:12" s="1" customFormat="1" ht="105" customHeight="1" x14ac:dyDescent="0.45">
      <c r="A10" s="324"/>
      <c r="B10" s="119"/>
      <c r="C10" s="134" t="s">
        <v>5</v>
      </c>
      <c r="D10" s="188" t="s">
        <v>526</v>
      </c>
      <c r="E10" s="189" t="s">
        <v>508</v>
      </c>
      <c r="F10" s="190" t="s">
        <v>543</v>
      </c>
      <c r="G10" s="191"/>
      <c r="H10" s="111" t="s">
        <v>480</v>
      </c>
      <c r="I10" s="73" t="s">
        <v>44</v>
      </c>
      <c r="J10" s="162">
        <f>IF(F10="Yes - 2030",2,IF(F10="Yes - Other date (Please indicate date in Column g)",2,IF(F10="No - but plan to in the next 12 months",1,0)))</f>
        <v>1</v>
      </c>
      <c r="K10" s="163">
        <f t="shared" si="0"/>
        <v>1</v>
      </c>
      <c r="L10" s="164" t="s">
        <v>0</v>
      </c>
    </row>
    <row r="11" spans="1:12" s="1" customFormat="1" ht="93.6" customHeight="1" x14ac:dyDescent="0.45">
      <c r="A11" s="324"/>
      <c r="B11" s="119"/>
      <c r="C11" s="135" t="s">
        <v>6</v>
      </c>
      <c r="D11" s="192" t="s">
        <v>452</v>
      </c>
      <c r="E11" s="189" t="s">
        <v>362</v>
      </c>
      <c r="F11" s="193" t="s">
        <v>542</v>
      </c>
      <c r="G11" s="194"/>
      <c r="H11" s="130" t="s">
        <v>511</v>
      </c>
      <c r="I11" s="73" t="s">
        <v>43</v>
      </c>
      <c r="J11" s="162">
        <f>IF(F11="Yes",2,IF(F11="No - but plan to in the next 12 months",1,0))</f>
        <v>0</v>
      </c>
      <c r="K11" s="163">
        <f t="shared" si="0"/>
        <v>0</v>
      </c>
      <c r="L11" s="164"/>
    </row>
    <row r="12" spans="1:12" s="1" customFormat="1" ht="43.8" customHeight="1" x14ac:dyDescent="0.45">
      <c r="A12" s="324"/>
      <c r="B12" s="119"/>
      <c r="C12" s="136"/>
      <c r="D12" s="195"/>
      <c r="E12" s="189"/>
      <c r="F12" s="196"/>
      <c r="G12" s="197"/>
      <c r="H12" s="198" t="s">
        <v>512</v>
      </c>
      <c r="I12" s="73"/>
      <c r="J12" s="162"/>
      <c r="K12" s="163"/>
      <c r="L12" s="164"/>
    </row>
    <row r="13" spans="1:12" s="1" customFormat="1" ht="60" customHeight="1" x14ac:dyDescent="0.45">
      <c r="A13" s="324"/>
      <c r="B13" s="119"/>
      <c r="C13" s="134" t="s">
        <v>7</v>
      </c>
      <c r="D13" s="199" t="s">
        <v>38</v>
      </c>
      <c r="E13" s="200" t="s">
        <v>330</v>
      </c>
      <c r="F13" s="190" t="s">
        <v>542</v>
      </c>
      <c r="G13" s="191"/>
      <c r="H13" s="256" t="s">
        <v>528</v>
      </c>
      <c r="I13" s="73" t="s">
        <v>43</v>
      </c>
      <c r="J13" s="162">
        <f>IF(F13="Yes",2,IF(F13="No - but plan to in the next 12 months",1,0))</f>
        <v>0</v>
      </c>
      <c r="K13" s="163">
        <f t="shared" si="0"/>
        <v>0</v>
      </c>
      <c r="L13" s="164"/>
    </row>
    <row r="14" spans="1:12" s="1" customFormat="1" ht="60" customHeight="1" x14ac:dyDescent="0.45">
      <c r="A14" s="324"/>
      <c r="B14" s="119"/>
      <c r="C14" s="135" t="s">
        <v>11</v>
      </c>
      <c r="D14" s="201" t="s">
        <v>416</v>
      </c>
      <c r="E14" s="200" t="s">
        <v>418</v>
      </c>
      <c r="F14" s="202" t="s">
        <v>457</v>
      </c>
      <c r="G14" s="194"/>
      <c r="H14" s="126" t="s">
        <v>481</v>
      </c>
      <c r="I14" s="73"/>
      <c r="J14" s="162"/>
      <c r="K14" s="163"/>
      <c r="L14" s="164"/>
    </row>
    <row r="15" spans="1:12" s="1" customFormat="1" ht="60" customHeight="1" x14ac:dyDescent="0.45">
      <c r="A15" s="324"/>
      <c r="B15" s="123"/>
      <c r="C15" s="203"/>
      <c r="D15" s="204"/>
      <c r="E15" s="205"/>
      <c r="F15" s="196"/>
      <c r="G15" s="197"/>
      <c r="H15" s="206" t="s">
        <v>513</v>
      </c>
      <c r="I15" s="73" t="s">
        <v>46</v>
      </c>
      <c r="J15" s="162">
        <f>IF(F14="We plan to report this metric in the next 12 months",1,IF(F14="Not relevant",0,IF(F14="We currently do not track this metric",0,IF(F14&gt;0,2,0))))</f>
        <v>2</v>
      </c>
      <c r="K15" s="163">
        <f>(IF(F14="No - but plan to in the next 12 months",1,IF(F14="We plan to report this metric in the next 12 months",1,0)))</f>
        <v>0</v>
      </c>
      <c r="L15" s="164"/>
    </row>
    <row r="16" spans="1:12" s="1" customFormat="1" ht="108" customHeight="1" x14ac:dyDescent="0.45">
      <c r="A16" s="324"/>
      <c r="B16" s="119" t="s">
        <v>53</v>
      </c>
      <c r="C16" s="71" t="s">
        <v>8</v>
      </c>
      <c r="D16" s="199" t="s">
        <v>390</v>
      </c>
      <c r="E16" s="200" t="s">
        <v>417</v>
      </c>
      <c r="F16" s="207" t="s">
        <v>455</v>
      </c>
      <c r="G16" s="208"/>
      <c r="H16" s="108" t="s">
        <v>529</v>
      </c>
      <c r="I16" s="73" t="s">
        <v>46</v>
      </c>
      <c r="J16" s="165">
        <f>IF(F16="We plan to report this metric in the next 12 months",1,IF(F16="Not relevant",0,IF(F16="We currently do not track this metric",0,IF(F16&gt;0,2,0))))</f>
        <v>2</v>
      </c>
      <c r="K16" s="163">
        <f t="shared" si="0"/>
        <v>0</v>
      </c>
      <c r="L16" s="166"/>
    </row>
    <row r="17" spans="1:12" s="1" customFormat="1" ht="72" customHeight="1" x14ac:dyDescent="0.45">
      <c r="A17" s="324"/>
      <c r="B17" s="119"/>
      <c r="C17" s="71" t="s">
        <v>9</v>
      </c>
      <c r="D17" s="199" t="s">
        <v>459</v>
      </c>
      <c r="E17" s="200" t="s">
        <v>363</v>
      </c>
      <c r="F17" s="209" t="s">
        <v>544</v>
      </c>
      <c r="G17" s="191"/>
      <c r="H17" s="112" t="s">
        <v>482</v>
      </c>
      <c r="I17" s="73" t="s">
        <v>43</v>
      </c>
      <c r="J17" s="165">
        <f>IF(F17="Yes",2,IF(F17="No - but plan to in the next 12 months",1,0))</f>
        <v>2</v>
      </c>
      <c r="K17" s="163">
        <f t="shared" si="0"/>
        <v>0</v>
      </c>
      <c r="L17" s="164"/>
    </row>
    <row r="18" spans="1:12" s="1" customFormat="1" ht="60" customHeight="1" x14ac:dyDescent="0.45">
      <c r="A18" s="324"/>
      <c r="B18" s="123"/>
      <c r="C18" s="71" t="s">
        <v>10</v>
      </c>
      <c r="D18" s="199" t="s">
        <v>52</v>
      </c>
      <c r="E18" s="200" t="s">
        <v>96</v>
      </c>
      <c r="F18" s="209" t="s">
        <v>72</v>
      </c>
      <c r="G18" s="191"/>
      <c r="H18" s="108"/>
      <c r="I18" s="73" t="s">
        <v>43</v>
      </c>
      <c r="J18" s="165">
        <f>IF(F18="Yes",2,IF(F18="No - but plan to in the next 12 months",1,0))</f>
        <v>0</v>
      </c>
      <c r="K18" s="163">
        <f t="shared" si="0"/>
        <v>0</v>
      </c>
      <c r="L18" s="164"/>
    </row>
    <row r="19" spans="1:12" s="1" customFormat="1" ht="82.25" customHeight="1" x14ac:dyDescent="0.45">
      <c r="A19" s="324"/>
      <c r="B19" s="118" t="s">
        <v>460</v>
      </c>
      <c r="C19" s="135" t="s">
        <v>12</v>
      </c>
      <c r="D19" s="210" t="s">
        <v>389</v>
      </c>
      <c r="E19" s="200" t="s">
        <v>419</v>
      </c>
      <c r="F19" s="211" t="s">
        <v>72</v>
      </c>
      <c r="G19" s="194"/>
      <c r="H19" s="257" t="s">
        <v>530</v>
      </c>
      <c r="I19" s="73" t="s">
        <v>43</v>
      </c>
      <c r="J19" s="165">
        <f>IF(F19="Yes",2,IF(F19="No - but plan to in the next 12 months",1,0))</f>
        <v>0</v>
      </c>
      <c r="K19" s="163">
        <f t="shared" si="0"/>
        <v>0</v>
      </c>
      <c r="L19" s="164"/>
    </row>
    <row r="20" spans="1:12" s="1" customFormat="1" ht="52.25" customHeight="1" x14ac:dyDescent="0.45">
      <c r="A20" s="324"/>
      <c r="B20" s="119"/>
      <c r="C20" s="131"/>
      <c r="D20" s="212"/>
      <c r="E20" s="200"/>
      <c r="F20" s="213"/>
      <c r="G20" s="179"/>
      <c r="H20" s="214" t="s">
        <v>514</v>
      </c>
      <c r="I20" s="73"/>
      <c r="J20" s="165"/>
      <c r="K20" s="163"/>
      <c r="L20" s="164"/>
    </row>
    <row r="21" spans="1:12" s="1" customFormat="1" ht="37.799999999999997" customHeight="1" x14ac:dyDescent="0.45">
      <c r="A21" s="324"/>
      <c r="B21" s="119"/>
      <c r="C21" s="136"/>
      <c r="D21" s="215"/>
      <c r="E21" s="200"/>
      <c r="F21" s="216"/>
      <c r="G21" s="197"/>
      <c r="H21" s="217" t="s">
        <v>515</v>
      </c>
      <c r="I21" s="73"/>
      <c r="J21" s="165"/>
      <c r="K21" s="163"/>
      <c r="L21" s="164"/>
    </row>
    <row r="22" spans="1:12" s="1" customFormat="1" ht="60" customHeight="1" x14ac:dyDescent="0.45">
      <c r="A22" s="324"/>
      <c r="B22" s="119"/>
      <c r="C22" s="134" t="s">
        <v>13</v>
      </c>
      <c r="D22" s="218" t="s">
        <v>65</v>
      </c>
      <c r="E22" s="200" t="s">
        <v>107</v>
      </c>
      <c r="F22" s="219" t="s">
        <v>72</v>
      </c>
      <c r="G22" s="208"/>
      <c r="H22" s="167"/>
      <c r="I22" s="73" t="s">
        <v>46</v>
      </c>
      <c r="J22" s="165">
        <f>IF(F22="We plan to report this metric in the next 12 months",1,IF(F22="Not relevant",0,IF(F22="We currently do not track this metric",0,IF(F22&gt;0,2,0))))</f>
        <v>0</v>
      </c>
      <c r="K22" s="163">
        <f t="shared" si="0"/>
        <v>0</v>
      </c>
      <c r="L22" s="164"/>
    </row>
    <row r="23" spans="1:12" s="1" customFormat="1" ht="116.45" customHeight="1" x14ac:dyDescent="0.45">
      <c r="A23" s="324"/>
      <c r="B23" s="118" t="s">
        <v>461</v>
      </c>
      <c r="C23" s="71" t="s">
        <v>14</v>
      </c>
      <c r="D23" s="220" t="s">
        <v>439</v>
      </c>
      <c r="E23" s="189" t="s">
        <v>331</v>
      </c>
      <c r="F23" s="207" t="s">
        <v>391</v>
      </c>
      <c r="G23" s="208"/>
      <c r="H23" s="258" t="s">
        <v>531</v>
      </c>
      <c r="I23" s="73" t="s">
        <v>46</v>
      </c>
      <c r="J23" s="165">
        <f>IF(F23="We plan to report this metric in the next 12 months",1,IF(F23="Not relevant",0,IF(F23="We currently do not track this metric",0,IF(F23&gt;0,2,0))))</f>
        <v>0</v>
      </c>
      <c r="K23" s="163">
        <f t="shared" si="0"/>
        <v>0</v>
      </c>
      <c r="L23" s="164"/>
    </row>
    <row r="24" spans="1:12" s="1" customFormat="1" ht="60" customHeight="1" x14ac:dyDescent="0.45">
      <c r="A24" s="324"/>
      <c r="B24" s="119"/>
      <c r="C24" s="71" t="s">
        <v>15</v>
      </c>
      <c r="D24" s="220" t="s">
        <v>440</v>
      </c>
      <c r="E24" s="189" t="s">
        <v>332</v>
      </c>
      <c r="F24" s="207" t="s">
        <v>391</v>
      </c>
      <c r="G24" s="208"/>
      <c r="H24" s="97"/>
      <c r="I24" s="73" t="s">
        <v>46</v>
      </c>
      <c r="J24" s="165">
        <f>IF(F24="We plan to report this metric in the next 12 months",1,IF(F24="Not relevant",0,IF(F24="We currently do not track this metric",0,IF(F24&gt;0,2,0))))</f>
        <v>0</v>
      </c>
      <c r="K24" s="163">
        <f>(IF(F24="No - but plan to in the next 12 months",1,IF(F24="We plan to report this metric in the next 12 months",1,0)))</f>
        <v>0</v>
      </c>
      <c r="L24" s="164"/>
    </row>
    <row r="25" spans="1:12" s="1" customFormat="1" ht="60" customHeight="1" x14ac:dyDescent="0.45">
      <c r="A25" s="324"/>
      <c r="B25" s="119"/>
      <c r="C25" s="71" t="s">
        <v>16</v>
      </c>
      <c r="D25" s="220" t="s">
        <v>441</v>
      </c>
      <c r="E25" s="189" t="s">
        <v>333</v>
      </c>
      <c r="F25" s="209" t="s">
        <v>72</v>
      </c>
      <c r="G25" s="191"/>
      <c r="H25" s="97"/>
      <c r="I25" s="73" t="s">
        <v>43</v>
      </c>
      <c r="J25" s="165">
        <f>IF(F25="Yes",2,IF(F25="No - but plan to in the next 12 months",1,0))</f>
        <v>0</v>
      </c>
      <c r="K25" s="163">
        <f>(IF(F25="No - but plan to in the next 12 months",1,IF(F25="We plan to report this metric in the next 12 months",1,0)))</f>
        <v>0</v>
      </c>
      <c r="L25" s="164"/>
    </row>
    <row r="26" spans="1:12" s="1" customFormat="1" ht="72.599999999999994" customHeight="1" x14ac:dyDescent="0.45">
      <c r="A26" s="324"/>
      <c r="B26" s="119"/>
      <c r="C26" s="125" t="s">
        <v>17</v>
      </c>
      <c r="D26" s="221" t="s">
        <v>559</v>
      </c>
      <c r="E26" s="189" t="s">
        <v>560</v>
      </c>
      <c r="F26" s="202" t="s">
        <v>391</v>
      </c>
      <c r="G26" s="222"/>
      <c r="H26" s="258" t="s">
        <v>561</v>
      </c>
      <c r="I26" s="73" t="s">
        <v>46</v>
      </c>
      <c r="J26" s="165">
        <f>IF(F26="We plan to report this metric in the next 12 months",1,IF(F26="Not relevant",0,IF(F26="We currently do not track this metric",0,IF(F26&gt;0,2,0))))</f>
        <v>0</v>
      </c>
      <c r="K26" s="163">
        <f t="shared" si="0"/>
        <v>0</v>
      </c>
      <c r="L26" s="164"/>
    </row>
    <row r="27" spans="1:12" s="1" customFormat="1" ht="27.6" customHeight="1" x14ac:dyDescent="0.45">
      <c r="A27" s="324"/>
      <c r="B27" s="119"/>
      <c r="C27" s="113"/>
      <c r="D27" s="223"/>
      <c r="E27" s="189"/>
      <c r="F27" s="224"/>
      <c r="G27" s="225"/>
      <c r="H27" s="214" t="s">
        <v>516</v>
      </c>
      <c r="I27" s="73"/>
      <c r="J27" s="162"/>
      <c r="K27" s="163"/>
      <c r="L27" s="164"/>
    </row>
    <row r="28" spans="1:12" s="1" customFormat="1" ht="31.8" customHeight="1" x14ac:dyDescent="0.45">
      <c r="A28" s="324"/>
      <c r="B28" s="119"/>
      <c r="C28" s="113"/>
      <c r="D28" s="223"/>
      <c r="E28" s="189"/>
      <c r="F28" s="224"/>
      <c r="G28" s="225"/>
      <c r="H28" s="214" t="s">
        <v>517</v>
      </c>
      <c r="I28" s="73"/>
      <c r="J28" s="162"/>
      <c r="K28" s="163"/>
      <c r="L28" s="164"/>
    </row>
    <row r="29" spans="1:12" s="1" customFormat="1" ht="33.6" customHeight="1" x14ac:dyDescent="0.45">
      <c r="A29" s="324"/>
      <c r="B29" s="119"/>
      <c r="C29" s="113"/>
      <c r="D29" s="223"/>
      <c r="E29" s="189"/>
      <c r="F29" s="224"/>
      <c r="G29" s="225"/>
      <c r="H29" s="214" t="s">
        <v>518</v>
      </c>
      <c r="I29" s="73"/>
      <c r="J29" s="162"/>
      <c r="K29" s="163"/>
      <c r="L29" s="164"/>
    </row>
    <row r="30" spans="1:12" s="1" customFormat="1" ht="37.799999999999997" customHeight="1" x14ac:dyDescent="0.45">
      <c r="A30" s="325"/>
      <c r="B30" s="119"/>
      <c r="C30" s="127"/>
      <c r="D30" s="226"/>
      <c r="E30" s="189"/>
      <c r="F30" s="227"/>
      <c r="G30" s="228"/>
      <c r="H30" s="217" t="s">
        <v>519</v>
      </c>
      <c r="I30" s="73"/>
      <c r="J30" s="162"/>
      <c r="K30" s="163"/>
      <c r="L30" s="164"/>
    </row>
    <row r="31" spans="1:12" s="1" customFormat="1" ht="90" customHeight="1" x14ac:dyDescent="0.45">
      <c r="A31" s="333" t="s">
        <v>410</v>
      </c>
      <c r="B31" s="120" t="s">
        <v>33</v>
      </c>
      <c r="C31" s="128" t="s">
        <v>41</v>
      </c>
      <c r="D31" s="229" t="s">
        <v>462</v>
      </c>
      <c r="E31" s="230" t="s">
        <v>334</v>
      </c>
      <c r="F31" s="231">
        <v>4</v>
      </c>
      <c r="G31" s="232"/>
      <c r="H31" s="247" t="s">
        <v>532</v>
      </c>
      <c r="I31" s="77" t="s">
        <v>45</v>
      </c>
      <c r="J31" s="168">
        <f>IF(F31="Zero",0,IF(F31="We plan to report this metric in the next 12 months",1,IF(F31&gt;=1,2,0)))</f>
        <v>2</v>
      </c>
      <c r="K31" s="169">
        <f t="shared" si="0"/>
        <v>0</v>
      </c>
      <c r="L31" s="170" t="s">
        <v>431</v>
      </c>
    </row>
    <row r="32" spans="1:12" s="1" customFormat="1" ht="90" customHeight="1" x14ac:dyDescent="0.45">
      <c r="A32" s="334"/>
      <c r="B32" s="121"/>
      <c r="C32" s="129"/>
      <c r="D32" s="233"/>
      <c r="E32" s="230"/>
      <c r="F32" s="234"/>
      <c r="G32" s="235"/>
      <c r="H32" s="236" t="s">
        <v>520</v>
      </c>
      <c r="I32" s="77"/>
      <c r="J32" s="168"/>
      <c r="K32" s="169"/>
      <c r="L32" s="170"/>
    </row>
    <row r="33" spans="1:12" s="1" customFormat="1" ht="90" customHeight="1" x14ac:dyDescent="0.45">
      <c r="A33" s="334"/>
      <c r="B33" s="121"/>
      <c r="C33" s="72" t="s">
        <v>54</v>
      </c>
      <c r="D33" s="237" t="s">
        <v>463</v>
      </c>
      <c r="E33" s="230" t="s">
        <v>335</v>
      </c>
      <c r="F33" s="238">
        <v>4</v>
      </c>
      <c r="G33" s="239"/>
      <c r="H33" s="259" t="s">
        <v>533</v>
      </c>
      <c r="I33" s="77" t="s">
        <v>45</v>
      </c>
      <c r="J33" s="168">
        <f>IF(F33="Zero",0,IF(F33="We plan to report this metric in the next 12 months",1,IF(F33&gt;=1,2,0)))</f>
        <v>2</v>
      </c>
      <c r="K33" s="169">
        <f>(IF(F33="No - but plan to in the next 12 months",1,IF(F33="We plan to report this metric in the next 12 months",1,0)))</f>
        <v>0</v>
      </c>
      <c r="L33" s="170"/>
    </row>
    <row r="34" spans="1:12" s="1" customFormat="1" ht="60" customHeight="1" x14ac:dyDescent="0.45">
      <c r="A34" s="334"/>
      <c r="B34" s="121"/>
      <c r="C34" s="72" t="s">
        <v>55</v>
      </c>
      <c r="D34" s="240" t="s">
        <v>66</v>
      </c>
      <c r="E34" s="241" t="s">
        <v>562</v>
      </c>
      <c r="F34" s="238" t="s">
        <v>543</v>
      </c>
      <c r="G34" s="239"/>
      <c r="H34" s="98" t="s">
        <v>67</v>
      </c>
      <c r="I34" s="77" t="s">
        <v>43</v>
      </c>
      <c r="J34" s="168">
        <f>IF(F34="Yes",2,IF(F34="No - but plan to in the next 12 months",1,0))</f>
        <v>1</v>
      </c>
      <c r="K34" s="169">
        <f>(IF(F34="No - but plan to in the next 12 months",1,IF(F34="We plan to report this metric in the next 12 months",1,0)))</f>
        <v>1</v>
      </c>
      <c r="L34" s="170"/>
    </row>
    <row r="35" spans="1:12" s="1" customFormat="1" ht="60" customHeight="1" x14ac:dyDescent="0.45">
      <c r="A35" s="334"/>
      <c r="B35" s="92"/>
      <c r="C35" s="117"/>
      <c r="D35" s="329" t="s">
        <v>521</v>
      </c>
      <c r="E35" s="329"/>
      <c r="F35" s="329"/>
      <c r="G35" s="329"/>
      <c r="H35" s="330"/>
      <c r="I35" s="77"/>
      <c r="J35" s="168"/>
      <c r="K35" s="169"/>
      <c r="L35" s="170"/>
    </row>
    <row r="36" spans="1:12" s="1" customFormat="1" ht="60" customHeight="1" x14ac:dyDescent="0.45">
      <c r="A36" s="334"/>
      <c r="B36" s="121" t="s">
        <v>35</v>
      </c>
      <c r="C36" s="72" t="s">
        <v>56</v>
      </c>
      <c r="D36" s="98" t="s">
        <v>374</v>
      </c>
      <c r="E36" s="242" t="s">
        <v>336</v>
      </c>
      <c r="F36" s="243">
        <v>0.2</v>
      </c>
      <c r="G36" s="244"/>
      <c r="H36" s="98"/>
      <c r="I36" s="78" t="s">
        <v>46</v>
      </c>
      <c r="J36" s="168">
        <f>IF(F36="We plan to report this metric in the next 12 months",1,IF(F36="Not relevant",0,IF(F36="We currently do not track this metric",0,IF(F36&gt;0,2,0))))</f>
        <v>2</v>
      </c>
      <c r="K36" s="169">
        <f t="shared" ref="K36:K53" si="2">(IF(F36="No - but plan to in the next 12 months",1,IF(F36="We plan to report this metric in the next 12 months",1,0)))</f>
        <v>0</v>
      </c>
      <c r="L36" s="171"/>
    </row>
    <row r="37" spans="1:12" s="1" customFormat="1" ht="60" customHeight="1" x14ac:dyDescent="0.45">
      <c r="A37" s="334"/>
      <c r="B37" s="121"/>
      <c r="C37" s="72" t="s">
        <v>57</v>
      </c>
      <c r="D37" s="98" t="s">
        <v>442</v>
      </c>
      <c r="E37" s="242" t="s">
        <v>337</v>
      </c>
      <c r="F37" s="243">
        <v>0.2</v>
      </c>
      <c r="G37" s="244"/>
      <c r="H37" s="262" t="s">
        <v>539</v>
      </c>
      <c r="I37" s="78" t="s">
        <v>46</v>
      </c>
      <c r="J37" s="168">
        <f t="shared" ref="J37:J44" si="3">IF(F37="We plan to report this metric in the next 12 months",1,IF(F37="Not relevant",0,IF(F37="We currently do not track this metric",0,IF(F37&gt;0,2,0))))</f>
        <v>2</v>
      </c>
      <c r="K37" s="169">
        <f t="shared" si="2"/>
        <v>0</v>
      </c>
      <c r="L37" s="171"/>
    </row>
    <row r="38" spans="1:12" s="1" customFormat="1" ht="60" customHeight="1" x14ac:dyDescent="0.45">
      <c r="A38" s="334"/>
      <c r="B38" s="121"/>
      <c r="C38" s="72" t="s">
        <v>377</v>
      </c>
      <c r="D38" s="98" t="s">
        <v>443</v>
      </c>
      <c r="E38" s="242" t="s">
        <v>420</v>
      </c>
      <c r="F38" s="243" t="s">
        <v>99</v>
      </c>
      <c r="G38" s="244"/>
      <c r="H38" s="98"/>
      <c r="I38" s="78" t="s">
        <v>46</v>
      </c>
      <c r="J38" s="168">
        <f t="shared" si="3"/>
        <v>1</v>
      </c>
      <c r="K38" s="169">
        <f t="shared" si="2"/>
        <v>1</v>
      </c>
      <c r="L38" s="171"/>
    </row>
    <row r="39" spans="1:12" s="1" customFormat="1" ht="60" customHeight="1" x14ac:dyDescent="0.45">
      <c r="A39" s="334"/>
      <c r="B39" s="121"/>
      <c r="C39" s="72" t="s">
        <v>60</v>
      </c>
      <c r="D39" s="98" t="s">
        <v>375</v>
      </c>
      <c r="E39" s="242" t="s">
        <v>338</v>
      </c>
      <c r="F39" s="243">
        <v>0.5</v>
      </c>
      <c r="G39" s="244"/>
      <c r="H39" s="98"/>
      <c r="I39" s="78" t="s">
        <v>46</v>
      </c>
      <c r="J39" s="168">
        <f t="shared" si="3"/>
        <v>2</v>
      </c>
      <c r="K39" s="169">
        <f t="shared" si="2"/>
        <v>0</v>
      </c>
      <c r="L39" s="171"/>
    </row>
    <row r="40" spans="1:12" s="1" customFormat="1" ht="60" customHeight="1" x14ac:dyDescent="0.45">
      <c r="A40" s="334"/>
      <c r="B40" s="121"/>
      <c r="C40" s="72" t="s">
        <v>18</v>
      </c>
      <c r="D40" s="98" t="s">
        <v>444</v>
      </c>
      <c r="E40" s="242" t="s">
        <v>339</v>
      </c>
      <c r="F40" s="243">
        <v>0.17</v>
      </c>
      <c r="G40" s="244"/>
      <c r="H40" s="98"/>
      <c r="I40" s="78" t="s">
        <v>46</v>
      </c>
      <c r="J40" s="168">
        <f t="shared" si="3"/>
        <v>2</v>
      </c>
      <c r="K40" s="169">
        <f t="shared" si="2"/>
        <v>0</v>
      </c>
      <c r="L40" s="171"/>
    </row>
    <row r="41" spans="1:12" s="1" customFormat="1" ht="60" customHeight="1" x14ac:dyDescent="0.45">
      <c r="A41" s="334"/>
      <c r="B41" s="121"/>
      <c r="C41" s="72" t="s">
        <v>378</v>
      </c>
      <c r="D41" s="98" t="s">
        <v>445</v>
      </c>
      <c r="E41" s="242" t="s">
        <v>422</v>
      </c>
      <c r="F41" s="243" t="s">
        <v>99</v>
      </c>
      <c r="G41" s="244"/>
      <c r="H41" s="98"/>
      <c r="I41" s="78" t="s">
        <v>46</v>
      </c>
      <c r="J41" s="168">
        <f t="shared" si="3"/>
        <v>1</v>
      </c>
      <c r="K41" s="169">
        <f t="shared" si="2"/>
        <v>1</v>
      </c>
      <c r="L41" s="171"/>
    </row>
    <row r="42" spans="1:12" s="1" customFormat="1" ht="60" customHeight="1" x14ac:dyDescent="0.45">
      <c r="A42" s="334"/>
      <c r="B42" s="121"/>
      <c r="C42" s="72" t="s">
        <v>19</v>
      </c>
      <c r="D42" s="98" t="s">
        <v>376</v>
      </c>
      <c r="E42" s="242" t="s">
        <v>340</v>
      </c>
      <c r="F42" s="243">
        <v>0.45</v>
      </c>
      <c r="G42" s="244"/>
      <c r="H42" s="98"/>
      <c r="I42" s="78" t="s">
        <v>46</v>
      </c>
      <c r="J42" s="168">
        <f t="shared" si="3"/>
        <v>2</v>
      </c>
      <c r="K42" s="169">
        <f t="shared" si="2"/>
        <v>0</v>
      </c>
      <c r="L42" s="171"/>
    </row>
    <row r="43" spans="1:12" s="1" customFormat="1" ht="60" customHeight="1" x14ac:dyDescent="0.45">
      <c r="A43" s="334"/>
      <c r="B43" s="121"/>
      <c r="C43" s="72" t="s">
        <v>20</v>
      </c>
      <c r="D43" s="98" t="s">
        <v>446</v>
      </c>
      <c r="E43" s="242" t="s">
        <v>341</v>
      </c>
      <c r="F43" s="243">
        <v>0.1</v>
      </c>
      <c r="G43" s="244"/>
      <c r="H43" s="262" t="s">
        <v>539</v>
      </c>
      <c r="I43" s="78" t="s">
        <v>46</v>
      </c>
      <c r="J43" s="168">
        <f t="shared" si="3"/>
        <v>2</v>
      </c>
      <c r="K43" s="169">
        <f t="shared" si="2"/>
        <v>0</v>
      </c>
      <c r="L43" s="171"/>
    </row>
    <row r="44" spans="1:12" s="1" customFormat="1" ht="60" customHeight="1" x14ac:dyDescent="0.45">
      <c r="A44" s="334"/>
      <c r="B44" s="124"/>
      <c r="C44" s="72" t="s">
        <v>379</v>
      </c>
      <c r="D44" s="98" t="s">
        <v>447</v>
      </c>
      <c r="E44" s="242" t="s">
        <v>421</v>
      </c>
      <c r="F44" s="243" t="s">
        <v>99</v>
      </c>
      <c r="G44" s="244"/>
      <c r="H44" s="98"/>
      <c r="I44" s="78" t="s">
        <v>46</v>
      </c>
      <c r="J44" s="168">
        <f t="shared" si="3"/>
        <v>1</v>
      </c>
      <c r="K44" s="169">
        <f t="shared" si="2"/>
        <v>1</v>
      </c>
      <c r="L44" s="171"/>
    </row>
    <row r="45" spans="1:12" s="1" customFormat="1" ht="60" customHeight="1" x14ac:dyDescent="0.45">
      <c r="A45" s="334"/>
      <c r="B45" s="120" t="s">
        <v>39</v>
      </c>
      <c r="C45" s="72" t="s">
        <v>21</v>
      </c>
      <c r="D45" s="245" t="s">
        <v>448</v>
      </c>
      <c r="E45" s="230" t="s">
        <v>342</v>
      </c>
      <c r="F45" s="238" t="s">
        <v>543</v>
      </c>
      <c r="G45" s="239"/>
      <c r="H45" s="109"/>
      <c r="I45" s="77" t="s">
        <v>43</v>
      </c>
      <c r="J45" s="168">
        <f t="shared" ref="J45:J52" si="4">IF(F45="Yes",2,IF(F45="No - but plan to in the next 12 months",1,0))</f>
        <v>1</v>
      </c>
      <c r="K45" s="169">
        <f t="shared" si="2"/>
        <v>1</v>
      </c>
      <c r="L45" s="170"/>
    </row>
    <row r="46" spans="1:12" s="1" customFormat="1" ht="60" customHeight="1" x14ac:dyDescent="0.45">
      <c r="A46" s="334"/>
      <c r="B46" s="121"/>
      <c r="C46" s="128" t="s">
        <v>22</v>
      </c>
      <c r="D46" s="246" t="s">
        <v>449</v>
      </c>
      <c r="E46" s="230" t="s">
        <v>343</v>
      </c>
      <c r="F46" s="231" t="s">
        <v>544</v>
      </c>
      <c r="G46" s="232"/>
      <c r="H46" s="247" t="s">
        <v>522</v>
      </c>
      <c r="I46" s="77" t="s">
        <v>43</v>
      </c>
      <c r="J46" s="168">
        <f t="shared" si="4"/>
        <v>2</v>
      </c>
      <c r="K46" s="169">
        <f t="shared" si="2"/>
        <v>0</v>
      </c>
      <c r="L46" s="170"/>
    </row>
    <row r="47" spans="1:12" s="1" customFormat="1" ht="60" customHeight="1" x14ac:dyDescent="0.45">
      <c r="A47" s="334"/>
      <c r="B47" s="121"/>
      <c r="C47" s="129"/>
      <c r="D47" s="248"/>
      <c r="E47" s="230"/>
      <c r="F47" s="234"/>
      <c r="G47" s="235"/>
      <c r="H47" s="236" t="s">
        <v>523</v>
      </c>
      <c r="I47" s="77"/>
      <c r="J47" s="168"/>
      <c r="K47" s="169"/>
      <c r="L47" s="170"/>
    </row>
    <row r="48" spans="1:12" s="1" customFormat="1" ht="60" customHeight="1" x14ac:dyDescent="0.45">
      <c r="A48" s="334"/>
      <c r="B48" s="121"/>
      <c r="C48" s="72" t="s">
        <v>23</v>
      </c>
      <c r="D48" s="245" t="s">
        <v>464</v>
      </c>
      <c r="E48" s="230" t="s">
        <v>344</v>
      </c>
      <c r="F48" s="238" t="s">
        <v>542</v>
      </c>
      <c r="G48" s="239"/>
      <c r="H48" s="109"/>
      <c r="I48" s="77" t="s">
        <v>43</v>
      </c>
      <c r="J48" s="168">
        <f t="shared" si="4"/>
        <v>0</v>
      </c>
      <c r="K48" s="169">
        <f t="shared" si="2"/>
        <v>0</v>
      </c>
      <c r="L48" s="170"/>
    </row>
    <row r="49" spans="1:12" s="1" customFormat="1" ht="60" customHeight="1" x14ac:dyDescent="0.45">
      <c r="A49" s="334"/>
      <c r="B49" s="121"/>
      <c r="C49" s="72" t="s">
        <v>381</v>
      </c>
      <c r="D49" s="245" t="s">
        <v>383</v>
      </c>
      <c r="E49" s="230" t="s">
        <v>563</v>
      </c>
      <c r="F49" s="238" t="s">
        <v>544</v>
      </c>
      <c r="G49" s="239"/>
      <c r="H49" s="102"/>
      <c r="I49" s="77" t="s">
        <v>43</v>
      </c>
      <c r="J49" s="168">
        <f t="shared" si="4"/>
        <v>2</v>
      </c>
      <c r="K49" s="169">
        <f t="shared" si="2"/>
        <v>0</v>
      </c>
      <c r="L49" s="170"/>
    </row>
    <row r="50" spans="1:12" s="1" customFormat="1" ht="60" customHeight="1" x14ac:dyDescent="0.45">
      <c r="A50" s="334"/>
      <c r="B50" s="120" t="s">
        <v>111</v>
      </c>
      <c r="C50" s="72" t="s">
        <v>24</v>
      </c>
      <c r="D50" s="245" t="s">
        <v>372</v>
      </c>
      <c r="E50" s="230" t="s">
        <v>345</v>
      </c>
      <c r="F50" s="238" t="s">
        <v>543</v>
      </c>
      <c r="G50" s="239"/>
      <c r="H50" s="109" t="s">
        <v>524</v>
      </c>
      <c r="I50" s="77" t="s">
        <v>43</v>
      </c>
      <c r="J50" s="168">
        <f t="shared" si="4"/>
        <v>1</v>
      </c>
      <c r="K50" s="169">
        <f t="shared" si="2"/>
        <v>1</v>
      </c>
      <c r="L50" s="170"/>
    </row>
    <row r="51" spans="1:12" s="1" customFormat="1" ht="60" customHeight="1" x14ac:dyDescent="0.45">
      <c r="A51" s="334"/>
      <c r="B51" s="121"/>
      <c r="C51" s="72" t="s">
        <v>382</v>
      </c>
      <c r="D51" s="245" t="s">
        <v>384</v>
      </c>
      <c r="E51" s="230" t="s">
        <v>423</v>
      </c>
      <c r="F51" s="238" t="s">
        <v>544</v>
      </c>
      <c r="G51" s="239"/>
      <c r="H51" s="102"/>
      <c r="I51" s="77" t="s">
        <v>43</v>
      </c>
      <c r="J51" s="168">
        <f t="shared" si="4"/>
        <v>2</v>
      </c>
      <c r="K51" s="169">
        <f t="shared" si="2"/>
        <v>0</v>
      </c>
      <c r="L51" s="170"/>
    </row>
    <row r="52" spans="1:12" s="1" customFormat="1" ht="60" customHeight="1" x14ac:dyDescent="0.45">
      <c r="A52" s="334"/>
      <c r="B52" s="121"/>
      <c r="C52" s="72" t="s">
        <v>25</v>
      </c>
      <c r="D52" s="240" t="s">
        <v>115</v>
      </c>
      <c r="E52" s="241" t="s">
        <v>346</v>
      </c>
      <c r="F52" s="238" t="s">
        <v>544</v>
      </c>
      <c r="G52" s="239"/>
      <c r="H52" s="261" t="s">
        <v>536</v>
      </c>
      <c r="I52" s="77" t="s">
        <v>43</v>
      </c>
      <c r="J52" s="168">
        <f t="shared" si="4"/>
        <v>2</v>
      </c>
      <c r="K52" s="169">
        <f t="shared" si="2"/>
        <v>0</v>
      </c>
      <c r="L52" s="170"/>
    </row>
    <row r="53" spans="1:12" s="1" customFormat="1" ht="60" customHeight="1" x14ac:dyDescent="0.45">
      <c r="A53" s="334"/>
      <c r="B53" s="124"/>
      <c r="C53" s="72" t="s">
        <v>61</v>
      </c>
      <c r="D53" s="98" t="s">
        <v>324</v>
      </c>
      <c r="E53" s="242" t="s">
        <v>349</v>
      </c>
      <c r="F53" s="243">
        <v>0</v>
      </c>
      <c r="G53" s="244"/>
      <c r="H53" s="98"/>
      <c r="I53" s="78" t="s">
        <v>46</v>
      </c>
      <c r="J53" s="168">
        <f t="shared" ref="J53" si="5">IF(F53="We plan to report this metric in the next 12 months",1,IF(F53="Not relevant",0,IF(F53="We currently do not track this metric",0,IF(F53&gt;0,2,0))))</f>
        <v>0</v>
      </c>
      <c r="K53" s="169">
        <f t="shared" si="2"/>
        <v>0</v>
      </c>
      <c r="L53" s="171"/>
    </row>
    <row r="54" spans="1:12" s="1" customFormat="1" ht="60" customHeight="1" x14ac:dyDescent="0.45">
      <c r="A54" s="334"/>
      <c r="B54" s="120" t="s">
        <v>34</v>
      </c>
      <c r="C54" s="72" t="s">
        <v>26</v>
      </c>
      <c r="D54" s="98" t="s">
        <v>537</v>
      </c>
      <c r="E54" s="242" t="s">
        <v>347</v>
      </c>
      <c r="F54" s="249" t="s">
        <v>494</v>
      </c>
      <c r="G54" s="250"/>
      <c r="H54" s="102"/>
      <c r="I54" s="77" t="s">
        <v>45</v>
      </c>
      <c r="J54" s="168">
        <f>IF(F54="Zero",0,IF(F54="We currently do not track this metric",0,IF(F54="We plan to report this metric in the next 12 months",1,IF(F54&gt;=1,2,0))))</f>
        <v>2</v>
      </c>
      <c r="K54" s="169">
        <f>(IF(F54="No - but plan to in the next 12 months",1,IF(F54="We plan to report this metric in the next 12 months",1,0)))</f>
        <v>0</v>
      </c>
      <c r="L54" s="170"/>
    </row>
    <row r="55" spans="1:12" s="1" customFormat="1" ht="60" customHeight="1" x14ac:dyDescent="0.45">
      <c r="A55" s="335"/>
      <c r="B55" s="121"/>
      <c r="C55" s="72" t="s">
        <v>385</v>
      </c>
      <c r="D55" s="98" t="s">
        <v>564</v>
      </c>
      <c r="E55" s="242" t="s">
        <v>424</v>
      </c>
      <c r="F55" s="238" t="s">
        <v>542</v>
      </c>
      <c r="G55" s="250"/>
      <c r="H55" s="102"/>
      <c r="I55" s="77" t="s">
        <v>43</v>
      </c>
      <c r="J55" s="168">
        <f>IF(F55="Yes",2,IF(F55="No - but plan to in the next 12 months",1,0))</f>
        <v>0</v>
      </c>
      <c r="K55" s="169">
        <f>(IF(F55="No - but plan to in the next 12 months",1,IF(F55="We plan to report this metric in the next 12 months",1,0)))</f>
        <v>0</v>
      </c>
      <c r="L55" s="170"/>
    </row>
    <row r="56" spans="1:12" s="1" customFormat="1" ht="60" customHeight="1" x14ac:dyDescent="0.45">
      <c r="A56" s="323" t="s">
        <v>411</v>
      </c>
      <c r="B56" s="118" t="s">
        <v>36</v>
      </c>
      <c r="C56" s="71" t="s">
        <v>27</v>
      </c>
      <c r="D56" s="104" t="s">
        <v>380</v>
      </c>
      <c r="E56" s="251" t="s">
        <v>425</v>
      </c>
      <c r="F56" s="207">
        <v>0.2</v>
      </c>
      <c r="G56" s="191"/>
      <c r="H56" s="253" t="s">
        <v>534</v>
      </c>
      <c r="I56" s="80" t="s">
        <v>46</v>
      </c>
      <c r="J56" s="162">
        <f t="shared" ref="J56" si="6">IF(F56="We plan to report this metric in the next 12 months",1,IF(F56="Not relevant",0,IF(F56="We currently do not track this metric",0,IF(F56&gt;0,2,0))))</f>
        <v>2</v>
      </c>
      <c r="K56" s="163">
        <f t="shared" ref="K56" si="7">(IF(F56="No - but plan to in the next 12 months",1,IF(F56="We plan to report this metric in the next 12 months",1,0)))</f>
        <v>0</v>
      </c>
      <c r="L56" s="164"/>
    </row>
    <row r="57" spans="1:12" s="1" customFormat="1" ht="60" customHeight="1" x14ac:dyDescent="0.45">
      <c r="A57" s="324"/>
      <c r="B57" s="119"/>
      <c r="C57" s="71" t="s">
        <v>28</v>
      </c>
      <c r="D57" s="103" t="s">
        <v>40</v>
      </c>
      <c r="E57" s="252" t="s">
        <v>348</v>
      </c>
      <c r="F57" s="209">
        <v>12</v>
      </c>
      <c r="G57" s="191"/>
      <c r="H57" s="103"/>
      <c r="I57" s="73" t="s">
        <v>45</v>
      </c>
      <c r="J57" s="162">
        <f>IF(F57="Zero",0,IF(F57="We plan to report this metric in the next 12 months",1,IF(F57&gt;=1,2,0)))</f>
        <v>2</v>
      </c>
      <c r="K57" s="163">
        <f>(IF(F57="No - but plan to in the next 12 months",1,IF(F57="We plan to report this metric in the next 12 months",1,0)))</f>
        <v>0</v>
      </c>
      <c r="L57" s="79"/>
    </row>
    <row r="58" spans="1:12" s="1" customFormat="1" ht="87" customHeight="1" x14ac:dyDescent="0.45">
      <c r="A58" s="324"/>
      <c r="B58" s="123"/>
      <c r="C58" s="71" t="s">
        <v>58</v>
      </c>
      <c r="D58" s="103" t="s">
        <v>356</v>
      </c>
      <c r="E58" s="252" t="s">
        <v>357</v>
      </c>
      <c r="F58" s="209" t="s">
        <v>543</v>
      </c>
      <c r="G58" s="191"/>
      <c r="H58" s="260" t="s">
        <v>535</v>
      </c>
      <c r="I58" s="73" t="s">
        <v>43</v>
      </c>
      <c r="J58" s="162">
        <f>IF(F58="Yes",2,IF(F58="No - but plan to in the next 12 months",1,0))</f>
        <v>1</v>
      </c>
      <c r="K58" s="163">
        <f>(IF(F58="No - but plan to in the next 12 months",1,IF(F58="We plan to report this metric in the next 12 months",1,0)))</f>
        <v>1</v>
      </c>
      <c r="L58" s="172"/>
    </row>
    <row r="59" spans="1:12" s="1" customFormat="1" ht="99.6" customHeight="1" x14ac:dyDescent="0.45">
      <c r="A59" s="324"/>
      <c r="B59" s="118" t="s">
        <v>1</v>
      </c>
      <c r="C59" s="71" t="s">
        <v>29</v>
      </c>
      <c r="D59" s="104" t="s">
        <v>68</v>
      </c>
      <c r="E59" s="251" t="s">
        <v>360</v>
      </c>
      <c r="F59" s="207" t="s">
        <v>99</v>
      </c>
      <c r="G59" s="208"/>
      <c r="H59" s="97" t="s">
        <v>565</v>
      </c>
      <c r="I59" s="80" t="s">
        <v>46</v>
      </c>
      <c r="J59" s="162">
        <f t="shared" ref="J59" si="8">IF(F59="We plan to report this metric in the next 12 months",1,IF(F59="Not relevant",0,IF(F59="We currently do not track this metric",0,IF(F59&gt;0,2,0))))</f>
        <v>1</v>
      </c>
      <c r="K59" s="163">
        <f t="shared" ref="K59:K72" si="9">(IF(F59="No - but plan to in the next 12 months",1,IF(F59="We plan to report this metric in the next 12 months",1,0)))</f>
        <v>1</v>
      </c>
      <c r="L59" s="172" t="s">
        <v>31</v>
      </c>
    </row>
    <row r="60" spans="1:12" s="1" customFormat="1" ht="60" customHeight="1" x14ac:dyDescent="0.45">
      <c r="A60" s="324"/>
      <c r="B60" s="123"/>
      <c r="C60" s="71" t="s">
        <v>59</v>
      </c>
      <c r="D60" s="104" t="s">
        <v>358</v>
      </c>
      <c r="E60" s="251" t="s">
        <v>359</v>
      </c>
      <c r="F60" s="209" t="s">
        <v>542</v>
      </c>
      <c r="G60" s="191"/>
      <c r="H60" s="97"/>
      <c r="I60" s="73" t="s">
        <v>43</v>
      </c>
      <c r="J60" s="162">
        <f t="shared" ref="J60:J72" si="10">IF(F60="Yes",2,IF(F60="No - but plan to in the next 12 months",1,0))</f>
        <v>0</v>
      </c>
      <c r="K60" s="163">
        <f t="shared" si="9"/>
        <v>0</v>
      </c>
      <c r="L60" s="164" t="s">
        <v>32</v>
      </c>
    </row>
    <row r="61" spans="1:12" s="1" customFormat="1" ht="60" customHeight="1" x14ac:dyDescent="0.45">
      <c r="A61" s="324"/>
      <c r="B61" s="118" t="s">
        <v>465</v>
      </c>
      <c r="C61" s="71" t="s">
        <v>386</v>
      </c>
      <c r="D61" s="104" t="s">
        <v>566</v>
      </c>
      <c r="E61" s="251" t="s">
        <v>426</v>
      </c>
      <c r="F61" s="211" t="s">
        <v>544</v>
      </c>
      <c r="G61" s="191"/>
      <c r="H61" s="253" t="s">
        <v>525</v>
      </c>
      <c r="I61" s="73" t="s">
        <v>43</v>
      </c>
      <c r="J61" s="162">
        <f t="shared" si="10"/>
        <v>2</v>
      </c>
      <c r="K61" s="163">
        <f t="shared" si="9"/>
        <v>0</v>
      </c>
      <c r="L61" s="172"/>
    </row>
    <row r="62" spans="1:12" s="1" customFormat="1" ht="60" customHeight="1" x14ac:dyDescent="0.45">
      <c r="A62" s="324"/>
      <c r="B62" s="119"/>
      <c r="C62" s="71" t="s">
        <v>387</v>
      </c>
      <c r="D62" s="104" t="s">
        <v>540</v>
      </c>
      <c r="E62" s="251" t="s">
        <v>427</v>
      </c>
      <c r="F62" s="211" t="s">
        <v>544</v>
      </c>
      <c r="G62" s="191"/>
      <c r="H62" s="99"/>
      <c r="I62" s="73" t="s">
        <v>43</v>
      </c>
      <c r="J62" s="162">
        <f t="shared" si="10"/>
        <v>2</v>
      </c>
      <c r="K62" s="163">
        <f t="shared" si="9"/>
        <v>0</v>
      </c>
      <c r="L62" s="172"/>
    </row>
    <row r="63" spans="1:12" s="1" customFormat="1" ht="60" customHeight="1" x14ac:dyDescent="0.45">
      <c r="A63" s="324"/>
      <c r="B63" s="119"/>
      <c r="C63" s="71" t="s">
        <v>388</v>
      </c>
      <c r="D63" s="104" t="s">
        <v>450</v>
      </c>
      <c r="E63" s="251" t="s">
        <v>428</v>
      </c>
      <c r="F63" s="202" t="s">
        <v>391</v>
      </c>
      <c r="G63" s="191"/>
      <c r="H63" s="99"/>
      <c r="I63" s="80" t="s">
        <v>46</v>
      </c>
      <c r="J63" s="162">
        <f t="shared" ref="J63" si="11">IF(F63="We plan to report this metric in the next 12 months",1,IF(F63="Not relevant",0,IF(F63="We currently do not track this metric",0,IF(F63&gt;0,2,0))))</f>
        <v>0</v>
      </c>
      <c r="K63" s="163">
        <f t="shared" si="9"/>
        <v>0</v>
      </c>
      <c r="L63" s="172"/>
    </row>
    <row r="64" spans="1:12" s="1" customFormat="1" ht="60" customHeight="1" x14ac:dyDescent="0.45">
      <c r="A64" s="324"/>
      <c r="B64" s="123"/>
      <c r="C64" s="71" t="s">
        <v>392</v>
      </c>
      <c r="D64" s="104" t="s">
        <v>466</v>
      </c>
      <c r="E64" s="251" t="s">
        <v>429</v>
      </c>
      <c r="F64" s="211" t="s">
        <v>544</v>
      </c>
      <c r="G64" s="191"/>
      <c r="H64" s="253" t="s">
        <v>541</v>
      </c>
      <c r="I64" s="73" t="s">
        <v>43</v>
      </c>
      <c r="J64" s="162">
        <f t="shared" si="10"/>
        <v>2</v>
      </c>
      <c r="K64" s="163">
        <f t="shared" si="9"/>
        <v>0</v>
      </c>
      <c r="L64" s="172"/>
    </row>
    <row r="65" spans="1:12" s="1" customFormat="1" ht="60" customHeight="1" x14ac:dyDescent="0.45">
      <c r="A65" s="324"/>
      <c r="B65" s="118" t="s">
        <v>2</v>
      </c>
      <c r="C65" s="71" t="s">
        <v>62</v>
      </c>
      <c r="D65" s="104" t="s">
        <v>467</v>
      </c>
      <c r="E65" s="251" t="s">
        <v>350</v>
      </c>
      <c r="F65" s="211" t="s">
        <v>543</v>
      </c>
      <c r="G65" s="191"/>
      <c r="H65" s="101"/>
      <c r="I65" s="73" t="s">
        <v>43</v>
      </c>
      <c r="J65" s="162">
        <f t="shared" si="10"/>
        <v>1</v>
      </c>
      <c r="K65" s="163">
        <f t="shared" si="9"/>
        <v>1</v>
      </c>
      <c r="L65" s="164"/>
    </row>
    <row r="66" spans="1:12" s="1" customFormat="1" ht="55.25" customHeight="1" x14ac:dyDescent="0.45">
      <c r="A66" s="324"/>
      <c r="B66" s="119"/>
      <c r="C66" s="71" t="s">
        <v>63</v>
      </c>
      <c r="D66" s="104" t="s">
        <v>451</v>
      </c>
      <c r="E66" s="251" t="s">
        <v>105</v>
      </c>
      <c r="F66" s="209" t="s">
        <v>543</v>
      </c>
      <c r="G66" s="191"/>
      <c r="H66" s="97"/>
      <c r="I66" s="73" t="s">
        <v>43</v>
      </c>
      <c r="J66" s="162">
        <f t="shared" si="10"/>
        <v>1</v>
      </c>
      <c r="K66" s="163">
        <f t="shared" si="9"/>
        <v>1</v>
      </c>
      <c r="L66" s="164"/>
    </row>
    <row r="67" spans="1:12" s="1" customFormat="1" ht="60" customHeight="1" x14ac:dyDescent="0.45">
      <c r="A67" s="324"/>
      <c r="B67" s="119"/>
      <c r="C67" s="71" t="s">
        <v>112</v>
      </c>
      <c r="D67" s="104" t="s">
        <v>325</v>
      </c>
      <c r="E67" s="251" t="s">
        <v>351</v>
      </c>
      <c r="F67" s="209" t="s">
        <v>544</v>
      </c>
      <c r="G67" s="191"/>
      <c r="H67" s="108" t="s">
        <v>538</v>
      </c>
      <c r="I67" s="73" t="s">
        <v>43</v>
      </c>
      <c r="J67" s="162">
        <f t="shared" si="10"/>
        <v>2</v>
      </c>
      <c r="K67" s="163">
        <f t="shared" si="9"/>
        <v>0</v>
      </c>
      <c r="L67" s="164"/>
    </row>
    <row r="68" spans="1:12" s="1" customFormat="1" ht="60" customHeight="1" x14ac:dyDescent="0.45">
      <c r="A68" s="324"/>
      <c r="B68" s="119"/>
      <c r="C68" s="71" t="s">
        <v>113</v>
      </c>
      <c r="D68" s="104" t="s">
        <v>48</v>
      </c>
      <c r="E68" s="251" t="s">
        <v>352</v>
      </c>
      <c r="F68" s="209" t="s">
        <v>544</v>
      </c>
      <c r="G68" s="191"/>
      <c r="H68" s="108"/>
      <c r="I68" s="73" t="s">
        <v>43</v>
      </c>
      <c r="J68" s="162">
        <f t="shared" si="10"/>
        <v>2</v>
      </c>
      <c r="K68" s="163">
        <f t="shared" si="9"/>
        <v>0</v>
      </c>
      <c r="L68" s="164"/>
    </row>
    <row r="69" spans="1:12" s="1" customFormat="1" ht="60" customHeight="1" x14ac:dyDescent="0.45">
      <c r="A69" s="324"/>
      <c r="B69" s="119"/>
      <c r="C69" s="71" t="s">
        <v>326</v>
      </c>
      <c r="D69" s="103" t="s">
        <v>49</v>
      </c>
      <c r="E69" s="252" t="s">
        <v>106</v>
      </c>
      <c r="F69" s="209" t="s">
        <v>542</v>
      </c>
      <c r="G69" s="191"/>
      <c r="H69" s="108"/>
      <c r="I69" s="73" t="s">
        <v>43</v>
      </c>
      <c r="J69" s="162">
        <f t="shared" si="10"/>
        <v>0</v>
      </c>
      <c r="K69" s="163">
        <f t="shared" si="9"/>
        <v>0</v>
      </c>
      <c r="L69" s="164"/>
    </row>
    <row r="70" spans="1:12" s="1" customFormat="1" ht="60" customHeight="1" x14ac:dyDescent="0.45">
      <c r="A70" s="324"/>
      <c r="B70" s="119"/>
      <c r="C70" s="71" t="s">
        <v>327</v>
      </c>
      <c r="D70" s="104" t="s">
        <v>50</v>
      </c>
      <c r="E70" s="251" t="s">
        <v>353</v>
      </c>
      <c r="F70" s="209" t="s">
        <v>542</v>
      </c>
      <c r="G70" s="191"/>
      <c r="H70" s="101"/>
      <c r="I70" s="73" t="s">
        <v>43</v>
      </c>
      <c r="J70" s="162">
        <f t="shared" si="10"/>
        <v>0</v>
      </c>
      <c r="K70" s="163">
        <f t="shared" si="9"/>
        <v>0</v>
      </c>
      <c r="L70" s="164"/>
    </row>
    <row r="71" spans="1:12" s="1" customFormat="1" ht="60" customHeight="1" x14ac:dyDescent="0.45">
      <c r="A71" s="324"/>
      <c r="B71" s="119"/>
      <c r="C71" s="71" t="s">
        <v>328</v>
      </c>
      <c r="D71" s="104" t="s">
        <v>51</v>
      </c>
      <c r="E71" s="251" t="s">
        <v>354</v>
      </c>
      <c r="F71" s="209" t="s">
        <v>544</v>
      </c>
      <c r="G71" s="191"/>
      <c r="H71" s="101"/>
      <c r="I71" s="73" t="s">
        <v>43</v>
      </c>
      <c r="J71" s="162">
        <f t="shared" si="10"/>
        <v>2</v>
      </c>
      <c r="K71" s="163">
        <f t="shared" si="9"/>
        <v>0</v>
      </c>
      <c r="L71" s="164"/>
    </row>
    <row r="72" spans="1:12" s="1" customFormat="1" ht="60" customHeight="1" x14ac:dyDescent="0.45">
      <c r="A72" s="325"/>
      <c r="B72" s="119"/>
      <c r="C72" s="71" t="s">
        <v>361</v>
      </c>
      <c r="D72" s="254" t="s">
        <v>64</v>
      </c>
      <c r="E72" s="255" t="s">
        <v>355</v>
      </c>
      <c r="F72" s="211" t="s">
        <v>542</v>
      </c>
      <c r="G72" s="194"/>
      <c r="H72" s="105"/>
      <c r="I72" s="81" t="s">
        <v>43</v>
      </c>
      <c r="J72" s="173">
        <f t="shared" si="10"/>
        <v>0</v>
      </c>
      <c r="K72" s="174">
        <f t="shared" si="9"/>
        <v>0</v>
      </c>
      <c r="L72" s="175"/>
    </row>
    <row r="73" spans="1:12" hidden="1" x14ac:dyDescent="0.55000000000000004">
      <c r="A73" s="33"/>
      <c r="B73" s="33"/>
      <c r="C73" s="43"/>
      <c r="D73" s="40"/>
      <c r="E73" s="40"/>
      <c r="F73" s="40"/>
      <c r="G73" s="33"/>
      <c r="H73" s="106"/>
      <c r="I73" s="33"/>
      <c r="J73" s="33"/>
      <c r="K73" s="33"/>
    </row>
  </sheetData>
  <autoFilter ref="A2:L73" xr:uid="{6F8C46A6-DA4E-4904-BE7C-80455CA17BCB}"/>
  <mergeCells count="7">
    <mergeCell ref="A56:A72"/>
    <mergeCell ref="A1:D1"/>
    <mergeCell ref="F1:G1"/>
    <mergeCell ref="I1:L1"/>
    <mergeCell ref="A3:A30"/>
    <mergeCell ref="A31:A55"/>
    <mergeCell ref="D35:H35"/>
  </mergeCells>
  <dataValidations count="5">
    <dataValidation type="whole" allowBlank="1" showInputMessage="1" showErrorMessage="1" sqref="F7:F9" xr:uid="{253AFDE8-98C6-4A6B-B669-EBEBFE3A5EB9}">
      <formula1>0</formula1>
      <formula2>500000000000</formula2>
    </dataValidation>
    <dataValidation type="list" allowBlank="1" showInputMessage="1" showErrorMessage="1" sqref="F3" xr:uid="{FB6A6C8F-58A1-4070-9F97-6BF840509285}">
      <formula1>"Yes - Scope 1, Yes - Scopes 1 &amp; 2, Yes - Scopes 1-3, No - but plan to in the next 12 months, No"</formula1>
    </dataValidation>
    <dataValidation type="list" allowBlank="1" showInputMessage="1" showErrorMessage="1" sqref="F72 F25 F17:F19 F64:F65 F61:F62 F46" xr:uid="{5A43948F-77F3-4D2F-AD6D-0C3FE14C8A8A}">
      <formula1>"Yes, No - but plan to in the next 12 months, No, Not relevant"</formula1>
    </dataValidation>
    <dataValidation type="list" allowBlank="1" showInputMessage="1" showErrorMessage="1" sqref="F55 F66:F71 F45 F34 F58 F48:F52 F60 F11 F13" xr:uid="{3CCF3805-7859-4488-9683-DD7C93269B81}">
      <formula1>"Yes, No - but plan to in the next 12 months, No"</formula1>
    </dataValidation>
    <dataValidation type="list" allowBlank="1" showInputMessage="1" showErrorMessage="1" sqref="F10" xr:uid="{05EAF45A-31B3-46B2-A495-9B9DFBFD9997}">
      <formula1>"Yes - 2030, Yes - Other date (Please indicate date in Column G), No - but plan to in the next 12 months, No"</formula1>
    </dataValidation>
  </dataValidations>
  <hyperlinks>
    <hyperlink ref="L60" r:id="rId1" xr:uid="{67AB259D-6BA0-41E3-9D97-4253987F1A17}"/>
    <hyperlink ref="H58" r:id="rId2" display="https://esg-vc.notion.site/Board-Meetings-6ff7294269fd49489a2a6bb626c693e0?pvs=25" xr:uid="{C03B25D1-A12A-45F9-9E3A-43E307859164}"/>
    <hyperlink ref="H13" r:id="rId3" xr:uid="{BD3E5EEF-3126-45DC-BC21-36427263CBF2}"/>
    <hyperlink ref="H16" r:id="rId4" display="https://sustainable.org.nz/media/mj1hlf4j/sbn_sustainable-transport_resource-sheet.pdf" xr:uid="{7F365691-8B9D-4D1C-ACA0-0FBC761F0CCF}"/>
    <hyperlink ref="H11" r:id="rId5" display="https://esg-vc.notion.site/2-Commit-to-setting-a-net-zero-target-28994f4862fb4ee481583e43fba99842" xr:uid="{3786918A-14D8-42F3-B3B6-A25F5F98F214}"/>
    <hyperlink ref="H3" r:id="rId6" display="_x000a__x000a_ESG_VC resource - Measuring Your Carbon Footprint: _x000a_https://esg-vc.notion.site/1-Measure-Your-Carbon-Footprint-e3f162c48a2c43b7b237a732d54e7a0f" xr:uid="{EEDD40F4-66D1-4A6A-9A26-D03E319B6FAC}"/>
    <hyperlink ref="H10" r:id="rId7" xr:uid="{957F0870-ACBB-4678-BE49-F449BD2C5D49}"/>
    <hyperlink ref="H4" r:id="rId8" display="https:/environment.govt.nz/assets/publications/Measuring-emissions-guidance-August-2022/Quick-guide-PDF-Measuring-emissions-guidance-August-2022.pdf" xr:uid="{4C21D2D0-0810-4E9C-B7B1-1DFCEDFBBDA7}"/>
    <hyperlink ref="H5" r:id="rId9" display="https://environment.govt.nz/what-government-is-doing/areas-of-work/climate-change/mandatory-climate-related-financial-disclosures/" xr:uid="{6E3E3C8E-880B-45A0-9104-D9E40F43C359}"/>
    <hyperlink ref="H6" r:id="rId10" display="https://sustainable.org.nz/media/hdhjlujl/sbn_calculate-and-reduce-your-carbon-emissions_resource-sheet.pdf" xr:uid="{425F9D4E-2304-494A-98BE-130EFA543231}"/>
    <hyperlink ref="H15" r:id="rId11" display="https://sustainable.org.nz/media/c50bkyx5/sbn_saving-energy_resource-sheet.pdf" xr:uid="{41181F33-71D6-44E1-9975-622639BB3032}"/>
    <hyperlink ref="H21" r:id="rId12" display="https://sustainable.org.nz/media/bfves0hw/sbn_reducing-office-waste_resource-sheet_.pdf" xr:uid="{44DD9B90-35B5-4855-8BB7-9F6ACE6FA198}"/>
    <hyperlink ref="H20" r:id="rId13" display="https://sustainable.org.nz/circular-economy-directory/" xr:uid="{54592A4C-D1EB-49E7-BD8C-E3AB7576CB9C}"/>
    <hyperlink ref="H27" r:id="rId14" display="https://sustainable.org.nz/media/n1nkqapz/sbn-smart-purchasing.pdf" xr:uid="{DB240984-6CFE-4C8E-B326-1B8B9E4AC10B}"/>
    <hyperlink ref="H28" r:id="rId15" display="https://www.theimpactinitiative.org.nz/toolkit-for-se/2020/3/10/intro-to-social-procurement" xr:uid="{E2566056-EC5A-4ED6-AE83-6ABE169750AD}"/>
    <hyperlink ref="H29" r:id="rId16" display="https://sustainable.org.nz/media/b5nmgdvz/sbn_docket_sustainable-procurement-essential-questions.pdf" xr:uid="{D39B91ED-ACC3-4ED7-B410-7CB05CBB4FBB}"/>
    <hyperlink ref="H30" r:id="rId17" display="https://sustainable.org.nz/media/tmlbeg12/sbn_docket_q-a-supplier-checklist.pdf" xr:uid="{CBA09B5D-457F-426B-A7B1-5C91FC8B730B}"/>
    <hyperlink ref="H32" r:id="rId18" display="https://www.business.govt.nz/hiring-and-managing/handling-holidays-and-leave/parental-leave/" xr:uid="{4C01997F-9473-4DE8-BC60-51B10A919B10}"/>
    <hyperlink ref="H46" r:id="rId19" display="City of London's inclusive design approach:https://www.belab.co.nz/items/universal-design-and-accessible-design" xr:uid="{833EED9E-A4DA-421D-84D4-3120ED0BE723}"/>
    <hyperlink ref="H47" r:id="rId20" xr:uid="{5FEB2F1D-51D8-4536-9B15-4A5861E96CE3}"/>
    <hyperlink ref="H50" r:id="rId21" display="https://sustainable.org.nz/media/y4bhczez/sbn_wellbeing-in-the-workplace_resource-sheet.pdf" xr:uid="{A18AEC0C-7A83-46D5-9300-78BECAA9B8CC}"/>
    <hyperlink ref="H61" r:id="rId22" display="https://www.ownyouronline.govt.nz/business/get-protected/guides/create-an-online-security-policy-for-your-business/" xr:uid="{F1AA479F-C2DC-409F-B1B6-823758C7AA4A}"/>
    <hyperlink ref="H12" r:id="rId23" display="https://sustainable.org.nz/learn/tools-resources/sustainability-certifications/" xr:uid="{4B90ECD7-9CED-4835-8813-41C1C4CAE6E6}"/>
    <hyperlink ref="H31" r:id="rId24" display="https://esg-vc.notion.site/Parental-Leave-in-Start-Ups-5cfd45337b3a4930a743109c08b7eaff" xr:uid="{9B0128F4-003F-478A-9345-7EC3D1621B2F}"/>
    <hyperlink ref="H56" r:id="rId25" xr:uid="{F3F023B1-0E92-46F8-8922-D730DA097BFA}"/>
    <hyperlink ref="H59" r:id="rId26" display="NZ gender paygap resource: https://www.employment.govt.nz/hours-and-wages/pay/pay-equity/gender-pay-gap/" xr:uid="{FB629AC3-5DA1-48F4-A4A8-0226CB57A187}"/>
    <hyperlink ref="H52" r:id="rId27" xr:uid="{9553669C-CF47-40CC-AB60-129B3BC2E103}"/>
    <hyperlink ref="H67" r:id="rId28" xr:uid="{5E9DC01A-ACF6-413D-9D5B-472EB45BC12F}"/>
    <hyperlink ref="H37" r:id="rId29" xr:uid="{A3DFB31A-8B95-4BA7-8907-0AD019F4F263}"/>
    <hyperlink ref="H43" r:id="rId30" xr:uid="{70910E69-C897-46C2-9C02-E690D62BC5A7}"/>
    <hyperlink ref="H64" r:id="rId31" xr:uid="{8E0177FA-B4A3-4671-935D-A215442FEF0A}"/>
  </hyperlinks>
  <pageMargins left="0.7" right="0.7" top="0.75" bottom="0.75" header="0.3" footer="0.3"/>
  <pageSetup orientation="portrait" r:id="rId32"/>
  <extLst>
    <ext xmlns:x14="http://schemas.microsoft.com/office/spreadsheetml/2009/9/main" uri="{CCE6A557-97BC-4b89-ADB6-D9C93CAAB3DF}">
      <x14:dataValidations xmlns:xm="http://schemas.microsoft.com/office/excel/2006/main" count="7">
        <x14:dataValidation type="list" allowBlank="1" showInputMessage="1" showErrorMessage="1" xr:uid="{0F683456-259F-4580-82D1-CBF36C80BC99}">
          <x14:formula1>
            <xm:f>'Number Validation'!$B$3:$B$10</xm:f>
          </x14:formula1>
          <xm:sqref>F63</xm:sqref>
        </x14:dataValidation>
        <x14:dataValidation type="list" allowBlank="1" showInputMessage="1" showErrorMessage="1" xr:uid="{DF21275D-E32D-447B-9BE4-E08B02D03F84}">
          <x14:formula1>
            <xm:f>'Number Validation'!$B$2:$B$10</xm:f>
          </x14:formula1>
          <xm:sqref>F16 F14</xm:sqref>
        </x14:dataValidation>
        <x14:dataValidation type="list" allowBlank="1" showInputMessage="1" showErrorMessage="1" xr:uid="{26EB2742-63EB-4B02-A2D2-BE31CB46F88C}">
          <x14:formula1>
            <xm:f>'Number Validation'!$F$2:$F$9</xm:f>
          </x14:formula1>
          <xm:sqref>F54</xm:sqref>
        </x14:dataValidation>
        <x14:dataValidation type="list" allowBlank="1" showInputMessage="1" showErrorMessage="1" xr:uid="{3A376D8D-B426-4BAE-BA22-FEE583F5909F}">
          <x14:formula1>
            <xm:f>'Number Validation'!$C$2:$C$104</xm:f>
          </x14:formula1>
          <xm:sqref>F22:F24 F26</xm:sqref>
        </x14:dataValidation>
        <x14:dataValidation type="list" allowBlank="1" showInputMessage="1" showErrorMessage="1" xr:uid="{6470169B-0259-4A49-8845-5A3CD79702EF}">
          <x14:formula1>
            <xm:f>'Number Validation'!$C$2:$C$105</xm:f>
          </x14:formula1>
          <xm:sqref>F56</xm:sqref>
        </x14:dataValidation>
        <x14:dataValidation type="list" allowBlank="1" showInputMessage="1" showErrorMessage="1" xr:uid="{2A6A9711-1A4F-4EC8-B3BB-94AC0C765263}">
          <x14:formula1>
            <xm:f>'Number Validation'!$D$3:$D$104</xm:f>
          </x14:formula1>
          <xm:sqref>F57 F31 F33</xm:sqref>
        </x14:dataValidation>
        <x14:dataValidation type="list" allowBlank="1" showInputMessage="1" showErrorMessage="1" xr:uid="{C18DDB54-303C-4FF1-83EE-18A71916106D}">
          <x14:formula1>
            <xm:f>'Number Validation'!$A$2:$A$104</xm:f>
          </x14:formula1>
          <xm:sqref>F36:F44 F59 F53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5CDD-F732-48F6-A4C6-A5556043130C}">
  <sheetPr>
    <tabColor theme="7"/>
    <pageSetUpPr fitToPage="1"/>
  </sheetPr>
  <dimension ref="A3:Z83"/>
  <sheetViews>
    <sheetView showGridLines="0" zoomScaleNormal="100" workbookViewId="0"/>
  </sheetViews>
  <sheetFormatPr defaultRowHeight="13.5" x14ac:dyDescent="0.35"/>
  <cols>
    <col min="1" max="1" width="3.375" customWidth="1"/>
    <col min="2" max="12" width="12.875" customWidth="1"/>
    <col min="13" max="13" width="3.375" customWidth="1"/>
    <col min="19" max="19" width="8.8125" customWidth="1"/>
    <col min="20" max="26" width="8.6875" hidden="1" customWidth="1"/>
    <col min="27" max="27" width="8.6875" customWidth="1"/>
    <col min="28" max="28" width="8.8125" customWidth="1"/>
  </cols>
  <sheetData>
    <row r="3" spans="2:25" ht="14.55" customHeight="1" x14ac:dyDescent="0.35">
      <c r="B3" s="370" t="s">
        <v>432</v>
      </c>
      <c r="C3" s="370"/>
      <c r="D3" s="370"/>
      <c r="E3" s="370"/>
      <c r="F3" s="370"/>
      <c r="G3" s="370"/>
      <c r="H3" s="370"/>
      <c r="I3" s="370"/>
    </row>
    <row r="4" spans="2:25" ht="14.55" customHeight="1" x14ac:dyDescent="0.35">
      <c r="B4" s="370"/>
      <c r="C4" s="370"/>
      <c r="D4" s="370"/>
      <c r="E4" s="370"/>
      <c r="F4" s="370"/>
      <c r="G4" s="370"/>
      <c r="H4" s="370"/>
      <c r="I4" s="370"/>
      <c r="L4" s="34"/>
      <c r="M4" s="34"/>
    </row>
    <row r="5" spans="2:25" ht="14.55" customHeight="1" x14ac:dyDescent="0.35">
      <c r="B5" s="370"/>
      <c r="C5" s="370"/>
      <c r="D5" s="370"/>
      <c r="E5" s="370"/>
      <c r="F5" s="370"/>
      <c r="G5" s="370"/>
      <c r="H5" s="370"/>
      <c r="I5" s="370"/>
      <c r="L5" s="34"/>
      <c r="M5" s="34"/>
    </row>
    <row r="6" spans="2:25" ht="14.55" customHeight="1" x14ac:dyDescent="0.35">
      <c r="B6" s="370"/>
      <c r="C6" s="370"/>
      <c r="D6" s="370"/>
      <c r="E6" s="370"/>
      <c r="F6" s="370"/>
      <c r="G6" s="370"/>
      <c r="H6" s="370"/>
      <c r="I6" s="370"/>
      <c r="L6" s="34"/>
      <c r="M6" s="34"/>
    </row>
    <row r="7" spans="2:25" x14ac:dyDescent="0.35">
      <c r="K7" s="13"/>
      <c r="L7" s="34"/>
      <c r="M7" s="34"/>
    </row>
    <row r="8" spans="2:25" ht="13.9" x14ac:dyDescent="0.4">
      <c r="B8" s="60"/>
      <c r="C8" s="62" t="s">
        <v>433</v>
      </c>
      <c r="D8" s="60"/>
      <c r="E8" s="60"/>
      <c r="F8" s="60"/>
      <c r="G8" s="60"/>
      <c r="H8" s="60"/>
      <c r="I8" s="60"/>
      <c r="J8" s="60"/>
      <c r="K8" s="60"/>
      <c r="L8" s="60"/>
    </row>
    <row r="9" spans="2:25" x14ac:dyDescent="0.35">
      <c r="N9" s="15"/>
    </row>
    <row r="10" spans="2:25" ht="14.55" customHeight="1" x14ac:dyDescent="0.35">
      <c r="B10" s="352" t="s">
        <v>69</v>
      </c>
      <c r="C10" s="354" t="s">
        <v>109</v>
      </c>
      <c r="D10" s="354" t="s">
        <v>109</v>
      </c>
      <c r="E10" s="354" t="s">
        <v>109</v>
      </c>
      <c r="F10" s="354" t="s">
        <v>109</v>
      </c>
      <c r="N10" s="15"/>
    </row>
    <row r="11" spans="2:25" ht="14.55" customHeight="1" x14ac:dyDescent="0.35">
      <c r="B11" s="371"/>
      <c r="C11" s="355"/>
      <c r="D11" s="355"/>
      <c r="E11" s="356"/>
      <c r="F11" s="356"/>
      <c r="N11" s="15"/>
      <c r="U11" s="15"/>
      <c r="V11" s="15"/>
      <c r="W11" s="15"/>
      <c r="X11" s="15"/>
      <c r="Y11" s="15"/>
    </row>
    <row r="12" spans="2:25" ht="14.55" customHeight="1" x14ac:dyDescent="0.35">
      <c r="B12" s="352" t="s">
        <v>70</v>
      </c>
      <c r="C12" s="357" t="s">
        <v>109</v>
      </c>
      <c r="D12" s="357" t="s">
        <v>109</v>
      </c>
      <c r="E12" s="357" t="s">
        <v>109</v>
      </c>
      <c r="F12" s="357" t="s">
        <v>109</v>
      </c>
      <c r="G12" s="15"/>
      <c r="N12" s="15"/>
      <c r="U12" s="15"/>
      <c r="V12" s="15"/>
      <c r="W12" s="15"/>
      <c r="X12" s="15"/>
      <c r="Y12" s="20"/>
    </row>
    <row r="13" spans="2:25" ht="14.55" customHeight="1" x14ac:dyDescent="0.35">
      <c r="B13" s="353"/>
      <c r="C13" s="358"/>
      <c r="D13" s="358"/>
      <c r="E13" s="358"/>
      <c r="F13" s="358"/>
      <c r="G13" s="15"/>
      <c r="N13" s="15"/>
      <c r="U13" s="17" t="s">
        <v>86</v>
      </c>
      <c r="V13" s="18" t="s">
        <v>3</v>
      </c>
      <c r="W13" s="19" t="s">
        <v>74</v>
      </c>
      <c r="X13" s="19" t="s">
        <v>85</v>
      </c>
      <c r="Y13" s="19" t="s">
        <v>87</v>
      </c>
    </row>
    <row r="14" spans="2:25" ht="14.55" customHeight="1" x14ac:dyDescent="0.35">
      <c r="B14" s="352" t="s">
        <v>71</v>
      </c>
      <c r="C14" s="357" t="s">
        <v>109</v>
      </c>
      <c r="D14" s="359" t="s">
        <v>109</v>
      </c>
      <c r="E14" s="359" t="s">
        <v>109</v>
      </c>
      <c r="F14" s="357" t="s">
        <v>109</v>
      </c>
      <c r="G14" s="15"/>
      <c r="N14" s="15"/>
    </row>
    <row r="15" spans="2:25" ht="14.55" customHeight="1" x14ac:dyDescent="0.35">
      <c r="B15" s="353"/>
      <c r="C15" s="358"/>
      <c r="D15" s="360"/>
      <c r="E15" s="360"/>
      <c r="F15" s="358"/>
      <c r="N15" s="15"/>
    </row>
    <row r="16" spans="2:25" x14ac:dyDescent="0.35">
      <c r="E16" s="15"/>
      <c r="F16" s="15"/>
      <c r="G16" s="15"/>
      <c r="N16" s="15"/>
    </row>
    <row r="17" spans="1:25" x14ac:dyDescent="0.35">
      <c r="D17" s="15"/>
      <c r="E17" s="14">
        <v>0.2</v>
      </c>
      <c r="F17" s="14">
        <v>0.4</v>
      </c>
      <c r="G17" s="14">
        <v>0.6</v>
      </c>
      <c r="H17" s="25">
        <v>0.8</v>
      </c>
      <c r="N17" s="15"/>
    </row>
    <row r="18" spans="1:25" ht="13.9" x14ac:dyDescent="0.35">
      <c r="A18" s="7"/>
      <c r="B18" s="63" t="s">
        <v>73</v>
      </c>
      <c r="C18" s="63" t="s">
        <v>74</v>
      </c>
      <c r="D18" s="16" t="s">
        <v>84</v>
      </c>
      <c r="E18" s="5" t="s">
        <v>75</v>
      </c>
      <c r="F18" s="5" t="s">
        <v>76</v>
      </c>
      <c r="G18" s="5" t="s">
        <v>77</v>
      </c>
      <c r="H18" s="5" t="s">
        <v>104</v>
      </c>
      <c r="N18" s="15"/>
    </row>
    <row r="19" spans="1:25" ht="28.05" customHeight="1" x14ac:dyDescent="0.35">
      <c r="A19" s="42"/>
      <c r="B19" s="64" t="s">
        <v>69</v>
      </c>
      <c r="C19" s="65">
        <f>SUM('ESG_VC Framework EXAMPLE'!J3:J26)</f>
        <v>10</v>
      </c>
      <c r="D19" s="30">
        <f>32-((COUNTIF('ESG_VC Framework EXAMPLE'!$F$3:$F$26,"Not relevant"))*2)</f>
        <v>24</v>
      </c>
      <c r="E19" s="29">
        <f>$D19*E$17</f>
        <v>4.8000000000000007</v>
      </c>
      <c r="F19" s="29">
        <f>$D19*F$17</f>
        <v>9.6000000000000014</v>
      </c>
      <c r="G19" s="29">
        <f t="shared" ref="E19:G21" si="0">$D19*G$17</f>
        <v>14.399999999999999</v>
      </c>
      <c r="H19" s="29">
        <f>D19*H17</f>
        <v>19.200000000000003</v>
      </c>
      <c r="N19" s="15"/>
    </row>
    <row r="20" spans="1:25" ht="28.05" customHeight="1" x14ac:dyDescent="0.35">
      <c r="A20" s="42"/>
      <c r="B20" s="64" t="s">
        <v>70</v>
      </c>
      <c r="C20" s="65">
        <f>SUM('ESG_VC Framework EXAMPLE'!J31:J55)</f>
        <v>32</v>
      </c>
      <c r="D20" s="30">
        <f>44-(COUNTIF('ESG_VC Framework EXAMPLE'!$F$31:$F$55,"Not relevant")*2)</f>
        <v>44</v>
      </c>
      <c r="E20" s="29">
        <f t="shared" si="0"/>
        <v>8.8000000000000007</v>
      </c>
      <c r="F20" s="29">
        <f t="shared" si="0"/>
        <v>17.600000000000001</v>
      </c>
      <c r="G20" s="29">
        <f t="shared" si="0"/>
        <v>26.4</v>
      </c>
      <c r="H20" s="29">
        <f>D20*H17</f>
        <v>35.200000000000003</v>
      </c>
      <c r="N20" s="15"/>
      <c r="S20" s="4"/>
    </row>
    <row r="21" spans="1:25" ht="28.05" customHeight="1" x14ac:dyDescent="0.35">
      <c r="A21" s="42"/>
      <c r="B21" s="64" t="s">
        <v>71</v>
      </c>
      <c r="C21" s="65">
        <f>SUM('ESG_VC Framework EXAMPLE'!J56:J72)</f>
        <v>20</v>
      </c>
      <c r="D21" s="31">
        <f>34-((COUNTIF('ESG_VC Framework EXAMPLE'!$F$56:$F$72,"Not relevant"))*2)</f>
        <v>34</v>
      </c>
      <c r="E21" s="29">
        <f t="shared" si="0"/>
        <v>6.8000000000000007</v>
      </c>
      <c r="F21" s="29">
        <f t="shared" si="0"/>
        <v>13.600000000000001</v>
      </c>
      <c r="G21" s="29">
        <f t="shared" si="0"/>
        <v>20.399999999999999</v>
      </c>
      <c r="H21" s="29">
        <f>D21*H17</f>
        <v>27.200000000000003</v>
      </c>
      <c r="N21" s="15"/>
    </row>
    <row r="22" spans="1:25" x14ac:dyDescent="0.35">
      <c r="N22" s="15"/>
    </row>
    <row r="23" spans="1:25" ht="13.9" x14ac:dyDescent="0.35">
      <c r="C23" s="8"/>
      <c r="D23" s="7"/>
      <c r="E23" s="9"/>
      <c r="N23" s="15"/>
    </row>
    <row r="24" spans="1:25" ht="13.9" x14ac:dyDescent="0.4">
      <c r="B24" s="60"/>
      <c r="C24" s="62" t="s">
        <v>329</v>
      </c>
      <c r="D24" s="60"/>
      <c r="E24" s="60"/>
      <c r="F24" s="60"/>
      <c r="G24" s="60"/>
      <c r="H24" s="60"/>
      <c r="I24" s="60"/>
      <c r="J24" s="60"/>
      <c r="K24" s="60"/>
      <c r="L24" s="60"/>
      <c r="W24" s="15"/>
      <c r="X24" s="15"/>
      <c r="Y24" s="15"/>
    </row>
    <row r="25" spans="1:25" x14ac:dyDescent="0.35">
      <c r="W25" s="15"/>
      <c r="X25" s="15"/>
      <c r="Y25" s="15"/>
    </row>
    <row r="26" spans="1:25" ht="13.9" x14ac:dyDescent="0.4">
      <c r="B26" s="341" t="s">
        <v>73</v>
      </c>
      <c r="C26" s="364" t="s">
        <v>3</v>
      </c>
      <c r="D26" s="364"/>
      <c r="E26" s="364"/>
      <c r="F26" s="343" t="s">
        <v>108</v>
      </c>
      <c r="G26" s="343"/>
      <c r="H26" s="26" t="s">
        <v>84</v>
      </c>
      <c r="W26" s="15"/>
      <c r="X26" s="15"/>
      <c r="Y26" s="15"/>
    </row>
    <row r="27" spans="1:25" x14ac:dyDescent="0.35">
      <c r="B27" s="342"/>
      <c r="C27" s="365"/>
      <c r="D27" s="365"/>
      <c r="E27" s="365"/>
      <c r="F27" s="372"/>
      <c r="G27" s="372"/>
      <c r="I27" s="15"/>
      <c r="W27" s="15"/>
      <c r="X27" s="15"/>
      <c r="Y27" s="15"/>
    </row>
    <row r="28" spans="1:25" x14ac:dyDescent="0.35">
      <c r="B28" s="337" t="s">
        <v>69</v>
      </c>
      <c r="C28" s="373" t="s">
        <v>37</v>
      </c>
      <c r="D28" s="374"/>
      <c r="E28" s="375"/>
      <c r="F28" s="366">
        <f t="shared" ref="F28:F40" si="1">IFERROR(H28/I28,0)</f>
        <v>0.375</v>
      </c>
      <c r="G28" s="367"/>
      <c r="H28" s="27">
        <f>SUM('ESG_VC Framework EXAMPLE'!J3:J15)</f>
        <v>6</v>
      </c>
      <c r="I28" s="28">
        <f>(COUNTA('ESG_VC Framework EXAMPLE'!C3:C14)*2)-(COUNTIF('ESG_VC Framework EXAMPLE'!F3:F14,"Not relevant")*2)</f>
        <v>16</v>
      </c>
      <c r="W28" s="15"/>
      <c r="X28" s="15"/>
      <c r="Y28" s="15"/>
    </row>
    <row r="29" spans="1:25" x14ac:dyDescent="0.35">
      <c r="B29" s="337"/>
      <c r="C29" s="361" t="s">
        <v>53</v>
      </c>
      <c r="D29" s="362"/>
      <c r="E29" s="363"/>
      <c r="F29" s="366">
        <f>IFERROR(H29/I29,0)</f>
        <v>1</v>
      </c>
      <c r="G29" s="367"/>
      <c r="H29" s="27">
        <f>SUM('ESG_VC Framework EXAMPLE'!J16:J18)</f>
        <v>4</v>
      </c>
      <c r="I29" s="28">
        <f>(COUNTA('ESG_VC Framework EXAMPLE'!C16:C18)*2)-(COUNTIF('ESG_VC Framework EXAMPLE'!F16:F18,"Not relevant")*2)</f>
        <v>4</v>
      </c>
    </row>
    <row r="30" spans="1:25" x14ac:dyDescent="0.35">
      <c r="B30" s="337"/>
      <c r="C30" s="361" t="s">
        <v>477</v>
      </c>
      <c r="D30" s="362"/>
      <c r="E30" s="363"/>
      <c r="F30" s="376">
        <f>IFERROR(H30/I30,0)</f>
        <v>0</v>
      </c>
      <c r="G30" s="367"/>
      <c r="H30" s="27">
        <f>SUM('ESG_VC Framework EXAMPLE'!J19:J22)</f>
        <v>0</v>
      </c>
      <c r="I30" s="28">
        <f>(COUNTA('ESG_VC Framework EXAMPLE'!C19:C22)*2)-(COUNTIF('ESG_VC Framework EXAMPLE'!F19:F22,"Not relevant")*2)</f>
        <v>0</v>
      </c>
    </row>
    <row r="31" spans="1:25" x14ac:dyDescent="0.35">
      <c r="B31" s="338"/>
      <c r="C31" s="361" t="s">
        <v>461</v>
      </c>
      <c r="D31" s="362"/>
      <c r="E31" s="363"/>
      <c r="F31" s="366">
        <f t="shared" si="1"/>
        <v>0</v>
      </c>
      <c r="G31" s="367"/>
      <c r="H31" s="27">
        <f>SUM('ESG_VC Framework EXAMPLE'!J23:J26)</f>
        <v>0</v>
      </c>
      <c r="I31" s="28">
        <f>(COUNTA('ESG_VC Framework EXAMPLE'!C23:C26)*2)-(COUNTIF('ESG_VC Framework EXAMPLE'!F23:F26,"Not relevant")*2)</f>
        <v>6</v>
      </c>
    </row>
    <row r="32" spans="1:25" x14ac:dyDescent="0.35">
      <c r="B32" s="336" t="s">
        <v>70</v>
      </c>
      <c r="C32" s="361" t="s">
        <v>33</v>
      </c>
      <c r="D32" s="362"/>
      <c r="E32" s="363"/>
      <c r="F32" s="366">
        <f t="shared" si="1"/>
        <v>0.83333333333333337</v>
      </c>
      <c r="G32" s="367"/>
      <c r="H32" s="27">
        <f>SUM('ESG_VC Framework EXAMPLE'!J31:J34)</f>
        <v>5</v>
      </c>
      <c r="I32" s="28">
        <f>(COUNTA('ESG_VC Framework EXAMPLE'!C31:C34)*2)-(COUNTIF('ESG_VC Framework EXAMPLE'!F31:F34,"Not relevant")*2)</f>
        <v>6</v>
      </c>
    </row>
    <row r="33" spans="2:12" x14ac:dyDescent="0.35">
      <c r="B33" s="337"/>
      <c r="C33" s="361" t="s">
        <v>35</v>
      </c>
      <c r="D33" s="362"/>
      <c r="E33" s="363"/>
      <c r="F33" s="366">
        <f t="shared" si="1"/>
        <v>0.83333333333333337</v>
      </c>
      <c r="G33" s="367"/>
      <c r="H33" s="27">
        <f>SUM('ESG_VC Framework EXAMPLE'!J36:J44)</f>
        <v>15</v>
      </c>
      <c r="I33" s="28">
        <f>(COUNTA('ESG_VC Framework EXAMPLE'!C36:C44)*2)-(COUNTIF('ESG_VC Framework EXAMPLE'!F36:F44,"Not relevant")*2)</f>
        <v>18</v>
      </c>
    </row>
    <row r="34" spans="2:12" x14ac:dyDescent="0.35">
      <c r="B34" s="337"/>
      <c r="C34" s="361" t="s">
        <v>39</v>
      </c>
      <c r="D34" s="362"/>
      <c r="E34" s="363"/>
      <c r="F34" s="366">
        <f t="shared" si="1"/>
        <v>0.625</v>
      </c>
      <c r="G34" s="367"/>
      <c r="H34" s="27">
        <f>SUM('ESG_VC Framework EXAMPLE'!J45:J49)</f>
        <v>5</v>
      </c>
      <c r="I34" s="28">
        <f>(COUNTA('ESG_VC Framework EXAMPLE'!C45:C49)*2)-(COUNTIF('ESG_VC Framework EXAMPLE'!F45:F49,"Not relevant")*2)</f>
        <v>8</v>
      </c>
    </row>
    <row r="35" spans="2:12" x14ac:dyDescent="0.35">
      <c r="B35" s="337"/>
      <c r="C35" s="361" t="s">
        <v>114</v>
      </c>
      <c r="D35" s="362"/>
      <c r="E35" s="363"/>
      <c r="F35" s="366">
        <f t="shared" si="1"/>
        <v>0.625</v>
      </c>
      <c r="G35" s="367"/>
      <c r="H35" s="27">
        <f>SUM('ESG_VC Framework EXAMPLE'!J50:J53)</f>
        <v>5</v>
      </c>
      <c r="I35" s="28">
        <f>(COUNTA('ESG_VC Framework EXAMPLE'!C50:C53)*2)-(COUNTIF('ESG_VC Framework EXAMPLE'!F50:F53,"Not relevant")*2)</f>
        <v>8</v>
      </c>
    </row>
    <row r="36" spans="2:12" x14ac:dyDescent="0.35">
      <c r="B36" s="338"/>
      <c r="C36" s="361" t="s">
        <v>34</v>
      </c>
      <c r="D36" s="362"/>
      <c r="E36" s="363"/>
      <c r="F36" s="366">
        <f t="shared" si="1"/>
        <v>0.5</v>
      </c>
      <c r="G36" s="367"/>
      <c r="H36" s="27">
        <f>SUM('ESG_VC Framework EXAMPLE'!J54:J55)</f>
        <v>2</v>
      </c>
      <c r="I36" s="28">
        <f>(COUNTA('ESG_VC Framework EXAMPLE'!C54:C55)*2)-(COUNTIF('ESG_VC Framework EXAMPLE'!F54:F55,"Not relevant")*2)</f>
        <v>4</v>
      </c>
    </row>
    <row r="37" spans="2:12" x14ac:dyDescent="0.35">
      <c r="B37" s="336" t="s">
        <v>71</v>
      </c>
      <c r="C37" s="361" t="s">
        <v>36</v>
      </c>
      <c r="D37" s="362"/>
      <c r="E37" s="363"/>
      <c r="F37" s="366">
        <f t="shared" si="1"/>
        <v>0.83333333333333337</v>
      </c>
      <c r="G37" s="367"/>
      <c r="H37" s="27">
        <f>SUM('ESG_VC Framework EXAMPLE'!J56:J58)</f>
        <v>5</v>
      </c>
      <c r="I37" s="28">
        <f>(COUNTA('ESG_VC Framework EXAMPLE'!C56:C58)*2)-(COUNTIF('ESG_VC Framework EXAMPLE'!F56:F58,"Not relevant")*2)</f>
        <v>6</v>
      </c>
    </row>
    <row r="38" spans="2:12" x14ac:dyDescent="0.35">
      <c r="B38" s="337"/>
      <c r="C38" s="361" t="s">
        <v>1</v>
      </c>
      <c r="D38" s="362"/>
      <c r="E38" s="363"/>
      <c r="F38" s="366">
        <f t="shared" si="1"/>
        <v>0.25</v>
      </c>
      <c r="G38" s="367"/>
      <c r="H38" s="27">
        <f>SUM('ESG_VC Framework EXAMPLE'!J59:J60)</f>
        <v>1</v>
      </c>
      <c r="I38" s="28">
        <f>(COUNTA('ESG_VC Framework EXAMPLE'!C59:C60)*2)-(COUNTIF('ESG_VC Framework EXAMPLE'!F59:F60,"Not relevant")*2)</f>
        <v>4</v>
      </c>
    </row>
    <row r="39" spans="2:12" x14ac:dyDescent="0.35">
      <c r="B39" s="337"/>
      <c r="C39" s="361" t="s">
        <v>465</v>
      </c>
      <c r="D39" s="362"/>
      <c r="E39" s="363"/>
      <c r="F39" s="366">
        <f t="shared" si="1"/>
        <v>0.75</v>
      </c>
      <c r="G39" s="367"/>
      <c r="H39" s="27">
        <f>SUM('ESG_VC Framework EXAMPLE'!J61:J64)</f>
        <v>6</v>
      </c>
      <c r="I39" s="28">
        <f>(COUNTA('ESG_VC Framework EXAMPLE'!C61:C64)*2)-(COUNTIF('ESG_VC Framework EXAMPLE'!F61:F64,"Not relevant")*2)</f>
        <v>8</v>
      </c>
      <c r="K39" s="4"/>
    </row>
    <row r="40" spans="2:12" x14ac:dyDescent="0.35">
      <c r="B40" s="338"/>
      <c r="C40" s="361" t="s">
        <v>2</v>
      </c>
      <c r="D40" s="362"/>
      <c r="E40" s="363"/>
      <c r="F40" s="366">
        <f t="shared" si="1"/>
        <v>0.5</v>
      </c>
      <c r="G40" s="367"/>
      <c r="H40" s="27">
        <f>SUM('ESG_VC Framework EXAMPLE'!J65:J72)</f>
        <v>8</v>
      </c>
      <c r="I40" s="28">
        <f>(COUNTA('ESG_VC Framework EXAMPLE'!C65:C72)*2)-(COUNTIF('ESG_VC Framework EXAMPLE'!F65:F72,"Not relevant")*2)</f>
        <v>16</v>
      </c>
      <c r="K40" s="4"/>
    </row>
    <row r="41" spans="2:12" x14ac:dyDescent="0.35">
      <c r="G41" s="15"/>
      <c r="H41" s="18"/>
      <c r="I41" s="18"/>
      <c r="K41" s="4"/>
    </row>
    <row r="42" spans="2:12" x14ac:dyDescent="0.35">
      <c r="G42" s="15"/>
      <c r="H42" s="15"/>
      <c r="I42" s="15"/>
      <c r="K42" s="4"/>
    </row>
    <row r="43" spans="2:12" x14ac:dyDescent="0.35">
      <c r="K43" s="4"/>
    </row>
    <row r="44" spans="2:12" x14ac:dyDescent="0.35">
      <c r="K44" s="4"/>
    </row>
    <row r="45" spans="2:12" x14ac:dyDescent="0.35">
      <c r="K45" s="4"/>
    </row>
    <row r="46" spans="2:12" ht="13.9" x14ac:dyDescent="0.4">
      <c r="B46" s="61"/>
      <c r="C46" s="62" t="s">
        <v>78</v>
      </c>
      <c r="D46" s="60"/>
      <c r="E46" s="60"/>
      <c r="F46" s="60"/>
      <c r="G46" s="60"/>
      <c r="H46" s="60"/>
      <c r="I46" s="60"/>
      <c r="J46" s="60"/>
      <c r="K46" s="60"/>
      <c r="L46" s="60"/>
    </row>
    <row r="48" spans="2:12" ht="13.9" x14ac:dyDescent="0.4">
      <c r="B48" s="379" t="s">
        <v>73</v>
      </c>
      <c r="C48" s="368" t="s">
        <v>364</v>
      </c>
      <c r="D48" s="368"/>
      <c r="E48" s="368" t="s">
        <v>365</v>
      </c>
      <c r="F48" s="368"/>
      <c r="G48" s="10"/>
      <c r="H48" s="10"/>
      <c r="I48" s="10"/>
      <c r="J48" s="10"/>
      <c r="K48" s="10"/>
    </row>
    <row r="49" spans="2:26" ht="14.55" customHeight="1" x14ac:dyDescent="0.4">
      <c r="B49" s="379"/>
      <c r="C49" s="368"/>
      <c r="D49" s="368"/>
      <c r="E49" s="368"/>
      <c r="F49" s="368"/>
      <c r="G49" s="10"/>
    </row>
    <row r="50" spans="2:26" x14ac:dyDescent="0.35">
      <c r="B50" s="377" t="s">
        <v>69</v>
      </c>
      <c r="C50" s="369">
        <f>(SUM('ESG_VC Framework EXAMPLE'!K3:K26))</f>
        <v>1</v>
      </c>
      <c r="D50" s="369"/>
      <c r="E50" s="369">
        <f>D19-(C19+C50)</f>
        <v>13</v>
      </c>
      <c r="F50" s="369"/>
      <c r="H50" s="12"/>
      <c r="I50" s="5" t="s">
        <v>98</v>
      </c>
      <c r="J50" s="5" t="s">
        <v>79</v>
      </c>
    </row>
    <row r="51" spans="2:26" x14ac:dyDescent="0.35">
      <c r="B51" s="377"/>
      <c r="C51" s="369"/>
      <c r="D51" s="369"/>
      <c r="E51" s="369"/>
      <c r="F51" s="369"/>
      <c r="H51" s="12" t="s">
        <v>71</v>
      </c>
      <c r="I51" s="6">
        <f>C21</f>
        <v>20</v>
      </c>
      <c r="J51" s="6">
        <f>C54</f>
        <v>4</v>
      </c>
    </row>
    <row r="52" spans="2:26" x14ac:dyDescent="0.35">
      <c r="B52" s="377" t="s">
        <v>70</v>
      </c>
      <c r="C52" s="369">
        <f>(SUM('ESG_VC Framework EXAMPLE'!K31:K55))</f>
        <v>6</v>
      </c>
      <c r="D52" s="369"/>
      <c r="E52" s="369">
        <f>D20-(C20+C52)</f>
        <v>6</v>
      </c>
      <c r="F52" s="369"/>
      <c r="H52" s="12" t="s">
        <v>70</v>
      </c>
      <c r="I52" s="5">
        <f>C20</f>
        <v>32</v>
      </c>
      <c r="J52" s="6">
        <f>C52</f>
        <v>6</v>
      </c>
    </row>
    <row r="53" spans="2:26" x14ac:dyDescent="0.35">
      <c r="B53" s="377"/>
      <c r="C53" s="369"/>
      <c r="D53" s="369"/>
      <c r="E53" s="369"/>
      <c r="F53" s="369"/>
      <c r="H53" s="12" t="s">
        <v>69</v>
      </c>
      <c r="I53" s="5">
        <f>C19</f>
        <v>10</v>
      </c>
      <c r="J53" s="6">
        <f>C50</f>
        <v>1</v>
      </c>
    </row>
    <row r="54" spans="2:26" x14ac:dyDescent="0.35">
      <c r="B54" s="377" t="s">
        <v>71</v>
      </c>
      <c r="C54" s="369">
        <f>(SUM('ESG_VC Framework EXAMPLE'!K56:K72))</f>
        <v>4</v>
      </c>
      <c r="D54" s="369"/>
      <c r="E54" s="369">
        <f>D21-(C21+C54)</f>
        <v>10</v>
      </c>
      <c r="F54" s="369"/>
    </row>
    <row r="55" spans="2:26" x14ac:dyDescent="0.35">
      <c r="B55" s="377"/>
      <c r="C55" s="369"/>
      <c r="D55" s="369"/>
      <c r="E55" s="369"/>
      <c r="F55" s="369"/>
    </row>
    <row r="60" spans="2:26" ht="51" customHeight="1" x14ac:dyDescent="0.35">
      <c r="B60" s="378" t="s">
        <v>81</v>
      </c>
      <c r="C60" s="378"/>
      <c r="D60" s="378"/>
      <c r="E60" s="38"/>
      <c r="F60" s="378" t="s">
        <v>82</v>
      </c>
      <c r="G60" s="378"/>
      <c r="H60" s="378"/>
      <c r="I60" s="38"/>
      <c r="J60" s="378" t="s">
        <v>83</v>
      </c>
      <c r="K60" s="378"/>
      <c r="L60" s="378"/>
    </row>
    <row r="61" spans="2:26" ht="65.55" customHeight="1" x14ac:dyDescent="0.35">
      <c r="B61" s="351" t="str">
        <f>X61</f>
        <v>Put a policy and programme in place to achieve net zero carbon. Including monitoring plan with specific milestones</v>
      </c>
      <c r="C61" s="351"/>
      <c r="D61" s="351"/>
      <c r="E61" s="7"/>
      <c r="F61" s="351" t="str">
        <f>Y61</f>
        <v>Put a return to work initiative or support in place</v>
      </c>
      <c r="G61" s="351"/>
      <c r="H61" s="351"/>
      <c r="I61" s="7"/>
      <c r="J61" s="351" t="str">
        <f>Z61</f>
        <v>Put an ESG/Social Value Policy in place</v>
      </c>
      <c r="K61" s="351"/>
      <c r="L61" s="351"/>
      <c r="T61" s="84" t="str">
        <f>IF(OR('ESG_VC Framework EXAMPLE'!F3="No - but plan to in the next 12 months",'ESG_VC Framework EXAMPLE'!F3="We plan to report this metric in the next 12 months"),'ESG_VC Framework EXAMPLE'!E3,"")</f>
        <v/>
      </c>
      <c r="U61" s="12" t="str">
        <f>IF(OR('ESG_VC Framework EXAMPLE'!F31="No - but plan to in the next 12 months",'ESG_VC Framework EXAMPLE'!F31="We plan to report this metric in the next 12 months"),'ESG_VC Framework EXAMPLE'!E31,"")</f>
        <v/>
      </c>
      <c r="V61" s="12" t="str">
        <f>IF(OR('ESG_VC Framework EXAMPLE'!F56="No - but plan to in the next 12 months",'ESG_VC Framework EXAMPLE'!F56="We plan to report this metric in the next 12 months"),'ESG_VC Framework EXAMPLE'!E56,"")</f>
        <v/>
      </c>
      <c r="X61" s="36" t="str" cm="1">
        <f t="array" ref="X61:X74">_xlfn._xlws.SORT(T61:T74,1,-1)</f>
        <v>Put a policy and programme in place to achieve net zero carbon. Including monitoring plan with specific milestones</v>
      </c>
      <c r="Y61" s="36" t="str" cm="1">
        <f t="array" ref="Y61:Y83">_xlfn._xlws.SORT(U61:U83,1,-1)</f>
        <v>Put a return to work initiative or support in place</v>
      </c>
      <c r="Z61" s="36" t="str" cm="1">
        <f t="array" ref="Z61:Z77">_xlfn._xlws.SORT(V61:V77,1,-1)</f>
        <v>Put an ESG/Social Value Policy in place</v>
      </c>
    </row>
    <row r="62" spans="2:26" ht="65.55" customHeight="1" x14ac:dyDescent="0.35">
      <c r="B62" s="351" t="str">
        <f>X62</f>
        <v/>
      </c>
      <c r="C62" s="351"/>
      <c r="D62" s="351"/>
      <c r="E62" s="7"/>
      <c r="F62" s="351" t="str">
        <f t="shared" ref="F62:F83" si="2">Y62</f>
        <v>Put a policy or a strategy in place to provide support to staff around mental health and wellbeing</v>
      </c>
      <c r="G62" s="351"/>
      <c r="H62" s="351"/>
      <c r="I62" s="7"/>
      <c r="J62" s="351" t="str">
        <f t="shared" ref="J62:J77" si="3">Z62</f>
        <v>Discuss sustainability more regularly at the board level</v>
      </c>
      <c r="K62" s="351"/>
      <c r="L62" s="351"/>
      <c r="N62" s="7"/>
      <c r="T62" s="84" t="str">
        <f>IF(OR('ESG_VC Framework EXAMPLE'!F10="No - but plan to in the next 12 months",'ESG_VC Framework EXAMPLE'!F10="We plan to report this metric in the next 12 months"),'ESG_VC Framework EXAMPLE'!E10,"")</f>
        <v>Put a policy and programme in place to achieve net zero carbon. Including monitoring plan with specific milestones</v>
      </c>
      <c r="U62" s="12" t="str">
        <f>IF(OR('ESG_VC Framework EXAMPLE'!F33="No - but plan to in the next 12 months",'ESG_VC Framework EXAMPLE'!F33="We plan to report this metric in the next 12 months"),'ESG_VC Framework EXAMPLE'!E33,"")</f>
        <v/>
      </c>
      <c r="V62" s="12" t="str">
        <f>IF(OR('ESG_VC Framework EXAMPLE'!F57="No - but plan to in the next 12 months",'ESG_VC Framework EXAMPLE'!F57="We plan to report this metric in the next 12 months"),'ESG_VC Framework EXAMPLE'!E57,"")</f>
        <v/>
      </c>
      <c r="X62" s="36" t="str">
        <v/>
      </c>
      <c r="Y62" s="36" t="str">
        <v>Put a policy or a strategy in place to provide support to staff around mental health and wellbeing</v>
      </c>
      <c r="Z62" s="36" t="str">
        <v>Discuss sustainability more regularly at the board level</v>
      </c>
    </row>
    <row r="63" spans="2:26" ht="65.55" customHeight="1" x14ac:dyDescent="0.35">
      <c r="B63" s="351" t="str">
        <f t="shared" ref="B63:B74" si="4">X63</f>
        <v/>
      </c>
      <c r="C63" s="351"/>
      <c r="D63" s="351"/>
      <c r="E63" s="7"/>
      <c r="F63" s="351" t="str">
        <f t="shared" si="2"/>
        <v>Provide equality, diversity and inclusion training for our staff</v>
      </c>
      <c r="G63" s="351"/>
      <c r="H63" s="351"/>
      <c r="I63" s="7"/>
      <c r="J63" s="351" t="str">
        <f t="shared" si="3"/>
        <v>Calculate our gender pay gap</v>
      </c>
      <c r="K63" s="351"/>
      <c r="L63" s="351"/>
      <c r="T63" s="84" t="str">
        <f>IF(OR('ESG_VC Framework EXAMPLE'!F11="No - but plan to in the next 12 months",'ESG_VC Framework EXAMPLE'!F11="We plan to report this metric in the next 12 months"),'ESG_VC Framework EXAMPLE'!E11,"")</f>
        <v/>
      </c>
      <c r="U63" s="12" t="str">
        <f>IF(OR('ESG_VC Framework EXAMPLE'!F34="No - but plan to in the next 12 months",'ESG_VC Framework EXAMPLE'!F34="We plan to report this metric in the next 12 months"),'ESG_VC Framework EXAMPLE'!E34,"")</f>
        <v>Put a return to work initiative or support in place</v>
      </c>
      <c r="V63" s="12" t="str">
        <f>IF(OR('ESG_VC Framework EXAMPLE'!F58="No - but plan to in the next 12 months",'ESG_VC Framework EXAMPLE'!F58="We plan to report this metric in the next 12 months"),'ESG_VC Framework EXAMPLE'!E58,"")</f>
        <v>Discuss sustainability more regularly at the board level</v>
      </c>
      <c r="X63" s="36" t="str">
        <v/>
      </c>
      <c r="Y63" s="36" t="str">
        <v>Provide equality, diversity and inclusion training for our staff</v>
      </c>
      <c r="Z63" s="36" t="str">
        <v>Calculate our gender pay gap</v>
      </c>
    </row>
    <row r="64" spans="2:26" ht="65.55" customHeight="1" x14ac:dyDescent="0.35">
      <c r="B64" s="351" t="str">
        <f t="shared" si="4"/>
        <v/>
      </c>
      <c r="C64" s="351"/>
      <c r="D64" s="351"/>
      <c r="E64" s="7"/>
      <c r="F64" s="351" t="str">
        <f t="shared" si="2"/>
        <v>Measure the percentage of LGBTQ representation at the senior management/leadership team level</v>
      </c>
      <c r="G64" s="351"/>
      <c r="H64" s="351"/>
      <c r="I64" s="7"/>
      <c r="J64" s="351" t="str">
        <f t="shared" si="3"/>
        <v xml:space="preserve"> Conduct an annual Diversity &amp; Inclusion survey</v>
      </c>
      <c r="K64" s="351"/>
      <c r="L64" s="351"/>
      <c r="T64" s="84" t="str">
        <f>IF(OR('ESG_VC Framework EXAMPLE'!F13="No - but plan to in the next 12 months",'ESG_VC Framework EXAMPLE'!F13="We plan to report this metric in the next 12 months"),'ESG_VC Framework EXAMPLE'!E13,"")</f>
        <v/>
      </c>
      <c r="U64" s="12" t="str">
        <f>IF(OR('ESG_VC Framework EXAMPLE'!F35="No - but plan to in the next 12 months",'ESG_VC Framework EXAMPLE'!F35="We plan to report this metric in the next 12 months"),'ESG_VC Framework EXAMPLE'!E35,"")</f>
        <v/>
      </c>
      <c r="V64" s="12" t="str">
        <f>IF(OR('ESG_VC Framework EXAMPLE'!F59="No - but plan to in the next 12 months",'ESG_VC Framework EXAMPLE'!F59="We plan to report this metric in the next 12 months"),'ESG_VC Framework EXAMPLE'!E59,"")</f>
        <v>Calculate our gender pay gap</v>
      </c>
      <c r="X64" s="36" t="str">
        <v/>
      </c>
      <c r="Y64" s="36" t="str">
        <v>Measure the percentage of LGBTQ representation at the senior management/leadership team level</v>
      </c>
      <c r="Z64" s="36" t="str">
        <v xml:space="preserve"> Conduct an annual Diversity &amp; Inclusion survey</v>
      </c>
    </row>
    <row r="65" spans="2:26" ht="65.55" customHeight="1" x14ac:dyDescent="0.35">
      <c r="B65" s="351" t="str">
        <f t="shared" si="4"/>
        <v/>
      </c>
      <c r="C65" s="351"/>
      <c r="D65" s="351"/>
      <c r="E65" s="7"/>
      <c r="F65" s="351" t="str">
        <f t="shared" si="2"/>
        <v>Measure the percentage of LGBTQ representation at the board level</v>
      </c>
      <c r="G65" s="351"/>
      <c r="H65" s="351"/>
      <c r="I65" s="7"/>
      <c r="J65" s="351" t="str">
        <f t="shared" si="3"/>
        <v/>
      </c>
      <c r="K65" s="351"/>
      <c r="L65" s="351"/>
      <c r="T65" s="84" t="str">
        <f>IF(OR('ESG_VC Framework EXAMPLE'!F14="No - but plan to in the next 12 months",'ESG_VC Framework EXAMPLE'!F14="We plan to report this metric in the next 12 months"),'ESG_VC Framework EXAMPLE'!E14,"")</f>
        <v/>
      </c>
      <c r="U65" s="12" t="str">
        <f>IF(OR('ESG_VC Framework EXAMPLE'!F36="No - but plan to in the next 12 months",'ESG_VC Framework EXAMPLE'!F36="We plan to report this metric in the next 12 months"),'ESG_VC Framework EXAMPLE'!E36,"")</f>
        <v/>
      </c>
      <c r="V65" s="12" t="str">
        <f>IF(OR('ESG_VC Framework EXAMPLE'!F60="No - but plan to in the next 12 months",'ESG_VC Framework EXAMPLE'!F60="We plan to report this metric in the next 12 months"),'ESG_VC Framework EXAMPLE'!E60,"")</f>
        <v/>
      </c>
      <c r="X65" s="36" t="str">
        <v/>
      </c>
      <c r="Y65" s="36" t="str">
        <v>Measure the percentage of LGBTQ representation at the board level</v>
      </c>
      <c r="Z65" s="36" t="str">
        <v/>
      </c>
    </row>
    <row r="66" spans="2:26" ht="65.55" customHeight="1" x14ac:dyDescent="0.35">
      <c r="B66" s="351" t="str">
        <f t="shared" si="4"/>
        <v/>
      </c>
      <c r="C66" s="351"/>
      <c r="D66" s="351"/>
      <c r="E66" s="7"/>
      <c r="F66" s="351" t="str">
        <f t="shared" si="2"/>
        <v>Measure the percentage of LGBTQ representation at our company</v>
      </c>
      <c r="G66" s="351"/>
      <c r="H66" s="351"/>
      <c r="I66" s="7"/>
      <c r="J66" s="351" t="str">
        <f t="shared" si="3"/>
        <v/>
      </c>
      <c r="K66" s="351"/>
      <c r="L66" s="351"/>
      <c r="T66" s="84" t="str">
        <f>IF(OR('ESG_VC Framework EXAMPLE'!F16="No - but plan to in the next 12 months",'ESG_VC Framework EXAMPLE'!F16="We plan to report this metric in the next 12 months"),'ESG_VC Framework EXAMPLE'!E16,"")</f>
        <v/>
      </c>
      <c r="U66" s="12" t="str">
        <f>IF(OR('ESG_VC Framework EXAMPLE'!F37="No - but plan to in the next 12 months",'ESG_VC Framework EXAMPLE'!F37="We plan to report this metric in the next 12 months"),'ESG_VC Framework EXAMPLE'!E37,"")</f>
        <v/>
      </c>
      <c r="V66" s="12" t="str">
        <f>IF(OR('ESG_VC Framework EXAMPLE'!F61="No - but plan to in the next 12 months",'ESG_VC Framework EXAMPLE'!F61="We plan to report this metric in the next 12 months"),'ESG_VC Framework EXAMPLE'!E61,"")</f>
        <v/>
      </c>
      <c r="X66" s="36" t="str">
        <v/>
      </c>
      <c r="Y66" s="36" t="str">
        <v>Measure the percentage of LGBTQ representation at our company</v>
      </c>
      <c r="Z66" s="36" t="str">
        <v/>
      </c>
    </row>
    <row r="67" spans="2:26" ht="65.55" customHeight="1" x14ac:dyDescent="0.35">
      <c r="B67" s="351" t="str">
        <f t="shared" si="4"/>
        <v/>
      </c>
      <c r="C67" s="351"/>
      <c r="D67" s="351"/>
      <c r="E67" s="7"/>
      <c r="F67" s="351" t="str">
        <f t="shared" si="2"/>
        <v/>
      </c>
      <c r="G67" s="351"/>
      <c r="H67" s="351"/>
      <c r="I67" s="7"/>
      <c r="J67" s="351" t="str">
        <f t="shared" si="3"/>
        <v/>
      </c>
      <c r="K67" s="351"/>
      <c r="L67" s="351"/>
      <c r="T67" s="84" t="str">
        <f>IF(OR('ESG_VC Framework EXAMPLE'!F17="No - but plan to in the next 12 months",'ESG_VC Framework EXAMPLE'!F17="We plan to report this metric in the next 12 months"),'ESG_VC Framework EXAMPLE'!E17,"")</f>
        <v/>
      </c>
      <c r="U67" s="12" t="str">
        <f>IF(OR('ESG_VC Framework EXAMPLE'!F38="No - but plan to in the next 12 months",'ESG_VC Framework EXAMPLE'!F38="We plan to report this metric in the next 12 months"),'ESG_VC Framework EXAMPLE'!E38,"")</f>
        <v>Measure the percentage of LGBTQ representation at the board level</v>
      </c>
      <c r="V67" s="12" t="str">
        <f>IF(OR('ESG_VC Framework EXAMPLE'!F62="No - but plan to in the next 12 months",'ESG_VC Framework EXAMPLE'!F62="We plan to report this metric in the next 12 months"),'ESG_VC Framework EXAMPLE'!E62,"")</f>
        <v/>
      </c>
      <c r="X67" s="36" t="str">
        <v/>
      </c>
      <c r="Y67" s="36" t="str">
        <v/>
      </c>
      <c r="Z67" s="36" t="str">
        <v/>
      </c>
    </row>
    <row r="68" spans="2:26" ht="65.55" customHeight="1" x14ac:dyDescent="0.35">
      <c r="B68" s="351" t="str">
        <f t="shared" si="4"/>
        <v/>
      </c>
      <c r="C68" s="351"/>
      <c r="D68" s="351"/>
      <c r="E68" s="7"/>
      <c r="F68" s="351" t="str">
        <f t="shared" si="2"/>
        <v/>
      </c>
      <c r="G68" s="351"/>
      <c r="H68" s="351"/>
      <c r="I68" s="7"/>
      <c r="J68" s="351" t="str">
        <f t="shared" si="3"/>
        <v/>
      </c>
      <c r="K68" s="351"/>
      <c r="L68" s="351"/>
      <c r="T68" s="84" t="str">
        <f>IF(OR('ESG_VC Framework EXAMPLE'!F18="No - but plan to in the next 12 months",'ESG_VC Framework EXAMPLE'!F18="We plan to report this metric in the next 12 months"),'ESG_VC Framework EXAMPLE'!E18,"")</f>
        <v/>
      </c>
      <c r="U68" s="12" t="str">
        <f>IF(OR('ESG_VC Framework EXAMPLE'!F39="No - but plan to in the next 12 months",'ESG_VC Framework EXAMPLE'!F39="We plan to report this metric in the next 12 months"),'ESG_VC Framework EXAMPLE'!E39,"")</f>
        <v/>
      </c>
      <c r="V68" s="12" t="str">
        <f>IF(OR('ESG_VC Framework EXAMPLE'!F63="No - but plan to in the next 12 months",'ESG_VC Framework EXAMPLE'!F63="We plan to report this metric in the next 12 months"),'ESG_VC Framework EXAMPLE'!E63,"")</f>
        <v/>
      </c>
      <c r="X68" s="36" t="str">
        <v/>
      </c>
      <c r="Y68" s="36" t="str">
        <v/>
      </c>
      <c r="Z68" s="36" t="str">
        <v/>
      </c>
    </row>
    <row r="69" spans="2:26" ht="65.55" customHeight="1" x14ac:dyDescent="0.35">
      <c r="B69" s="351" t="str">
        <f t="shared" si="4"/>
        <v/>
      </c>
      <c r="C69" s="351"/>
      <c r="D69" s="351"/>
      <c r="E69" s="7"/>
      <c r="F69" s="351" t="str">
        <f t="shared" si="2"/>
        <v/>
      </c>
      <c r="G69" s="351"/>
      <c r="H69" s="351"/>
      <c r="I69" s="7"/>
      <c r="J69" s="351" t="str">
        <f t="shared" si="3"/>
        <v/>
      </c>
      <c r="K69" s="351"/>
      <c r="L69" s="351"/>
      <c r="T69" s="84" t="str">
        <f>IF(OR('ESG_VC Framework EXAMPLE'!F19="No - but plan to in the next 12 months",'ESG_VC Framework EXAMPLE'!F19="We plan to report this metric in the next 12 months"),'ESG_VC Framework EXAMPLE'!E19,"")</f>
        <v/>
      </c>
      <c r="U69" s="12" t="str">
        <f>IF(OR('ESG_VC Framework EXAMPLE'!F40="No - but plan to in the next 12 months",'ESG_VC Framework EXAMPLE'!F40="We plan to report this metric in the next 12 months"),'ESG_VC Framework EXAMPLE'!E40,"")</f>
        <v/>
      </c>
      <c r="V69" s="12" t="str">
        <f>IF(OR('ESG_VC Framework EXAMPLE'!F64="No - but plan to in the next 12 months",'ESG_VC Framework EXAMPLE'!F64="We plan to report this metric in the next 12 months"),'ESG_VC Framework EXAMPLE'!E64,"")</f>
        <v/>
      </c>
      <c r="W69" s="11"/>
      <c r="X69" s="36" t="str">
        <v/>
      </c>
      <c r="Y69" s="36" t="str">
        <v/>
      </c>
      <c r="Z69" s="36" t="str">
        <v/>
      </c>
    </row>
    <row r="70" spans="2:26" ht="65.55" customHeight="1" x14ac:dyDescent="0.35">
      <c r="B70" s="351" t="str">
        <f t="shared" si="4"/>
        <v/>
      </c>
      <c r="C70" s="351"/>
      <c r="D70" s="351"/>
      <c r="E70" s="7"/>
      <c r="F70" s="351" t="str">
        <f t="shared" si="2"/>
        <v/>
      </c>
      <c r="G70" s="351"/>
      <c r="H70" s="351"/>
      <c r="I70" s="7"/>
      <c r="J70" s="351" t="str">
        <f t="shared" si="3"/>
        <v/>
      </c>
      <c r="K70" s="351"/>
      <c r="L70" s="351"/>
      <c r="T70" s="84" t="str">
        <f>IF(OR('ESG_VC Framework EXAMPLE'!F22="No - but plan to in the next 12 months",'ESG_VC Framework EXAMPLE'!F22="We plan to report this metric in the next 12 months"),'ESG_VC Framework EXAMPLE'!E22,"")</f>
        <v/>
      </c>
      <c r="U70" s="12" t="str">
        <f>IF(OR('ESG_VC Framework EXAMPLE'!F41="No - but plan to in the next 12 months",'ESG_VC Framework EXAMPLE'!F41="We plan to report this metric in the next 12 months"),'ESG_VC Framework EXAMPLE'!E41,"")</f>
        <v>Measure the percentage of LGBTQ representation at the senior management/leadership team level</v>
      </c>
      <c r="V70" s="12" t="str">
        <f>IF(OR('ESG_VC Framework EXAMPLE'!F65="No - but plan to in the next 12 months",'ESG_VC Framework EXAMPLE'!F65="We plan to report this metric in the next 12 months"),'ESG_VC Framework EXAMPLE'!E65,"")</f>
        <v>Put an ESG/Social Value Policy in place</v>
      </c>
      <c r="X70" s="36" t="str">
        <v/>
      </c>
      <c r="Y70" s="36" t="str">
        <v/>
      </c>
      <c r="Z70" s="36" t="str">
        <v/>
      </c>
    </row>
    <row r="71" spans="2:26" ht="65.55" customHeight="1" x14ac:dyDescent="0.35">
      <c r="B71" s="351" t="str">
        <f t="shared" si="4"/>
        <v/>
      </c>
      <c r="C71" s="351"/>
      <c r="D71" s="351"/>
      <c r="E71" s="7"/>
      <c r="F71" s="351" t="str">
        <f t="shared" si="2"/>
        <v/>
      </c>
      <c r="G71" s="351"/>
      <c r="H71" s="351"/>
      <c r="I71" s="7"/>
      <c r="J71" s="351" t="str">
        <f t="shared" si="3"/>
        <v/>
      </c>
      <c r="K71" s="351"/>
      <c r="L71" s="351"/>
      <c r="T71" s="84" t="str">
        <f>IF(OR('ESG_VC Framework EXAMPLE'!F23="No - but plan to in the next 12 months",'ESG_VC Framework EXAMPLE'!F23="We plan to report this metric in the next 12 months"),'ESG_VC Framework EXAMPLE'!E23,"")</f>
        <v/>
      </c>
      <c r="U71" s="12" t="str">
        <f>IF(OR('ESG_VC Framework EXAMPLE'!F42="No - but plan to in the next 12 months",'ESG_VC Framework EXAMPLE'!F42="We plan to report this metric in the next 12 months"),'ESG_VC Framework EXAMPLE'!E42,"")</f>
        <v/>
      </c>
      <c r="V71" s="12" t="str">
        <f>IF(OR('ESG_VC Framework EXAMPLE'!F66="No - but plan to in the next 12 months",'ESG_VC Framework EXAMPLE'!F66="We plan to report this metric in the next 12 months"),'ESG_VC Framework EXAMPLE'!E66,"")</f>
        <v xml:space="preserve"> Conduct an annual Diversity &amp; Inclusion survey</v>
      </c>
      <c r="X71" s="36" t="str">
        <v/>
      </c>
      <c r="Y71" s="36" t="str">
        <v/>
      </c>
      <c r="Z71" s="36" t="str">
        <v/>
      </c>
    </row>
    <row r="72" spans="2:26" ht="65.55" customHeight="1" x14ac:dyDescent="0.35">
      <c r="B72" s="351" t="str">
        <f t="shared" si="4"/>
        <v/>
      </c>
      <c r="C72" s="351"/>
      <c r="D72" s="351"/>
      <c r="E72" s="7"/>
      <c r="F72" s="351" t="str">
        <f t="shared" si="2"/>
        <v/>
      </c>
      <c r="G72" s="351"/>
      <c r="H72" s="351"/>
      <c r="I72" s="7"/>
      <c r="J72" s="351" t="str">
        <f t="shared" si="3"/>
        <v/>
      </c>
      <c r="K72" s="351"/>
      <c r="L72" s="351"/>
      <c r="T72" s="84" t="str">
        <f>IF(OR('ESG_VC Framework EXAMPLE'!F24="No - but plan to in the next 12 months",'ESG_VC Framework EXAMPLE'!F24="We plan to report this metric in the next 12 months"),'ESG_VC Framework EXAMPLE'!E24,"")</f>
        <v/>
      </c>
      <c r="U72" s="12" t="str">
        <f>IF(OR('ESG_VC Framework EXAMPLE'!F43="No - but plan to in the next 12 months",'ESG_VC Framework EXAMPLE'!F43="We plan to report this metric in the next 12 months"),'ESG_VC Framework EXAMPLE'!E43,"")</f>
        <v/>
      </c>
      <c r="V72" s="12" t="str">
        <f>IF(OR('ESG_VC Framework EXAMPLE'!F67="No - but plan to in the next 12 months",'ESG_VC Framework EXAMPLE'!F67="We plan to report this metric in the next 12 months"),'ESG_VC Framework EXAMPLE'!E67,"")</f>
        <v/>
      </c>
      <c r="X72" s="36" t="str">
        <v/>
      </c>
      <c r="Y72" s="36" t="str">
        <v/>
      </c>
      <c r="Z72" s="36" t="str">
        <v/>
      </c>
    </row>
    <row r="73" spans="2:26" ht="65.55" customHeight="1" x14ac:dyDescent="0.35">
      <c r="B73" s="351" t="str">
        <f t="shared" si="4"/>
        <v/>
      </c>
      <c r="C73" s="351"/>
      <c r="D73" s="351"/>
      <c r="E73" s="7"/>
      <c r="F73" s="351" t="str">
        <f>Y73</f>
        <v/>
      </c>
      <c r="G73" s="351"/>
      <c r="H73" s="351"/>
      <c r="I73" s="7"/>
      <c r="J73" s="351" t="str">
        <f t="shared" si="3"/>
        <v/>
      </c>
      <c r="K73" s="351"/>
      <c r="L73" s="351"/>
      <c r="T73" s="84" t="str">
        <f>IF(OR('ESG_VC Framework EXAMPLE'!F25="No - but plan to in the next 12 months",'ESG_VC Framework EXAMPLE'!F25="We plan to report this metric in the next 12 months"),'ESG_VC Framework EXAMPLE'!E25,"")</f>
        <v/>
      </c>
      <c r="U73" s="12" t="str">
        <f>IF(OR('ESG_VC Framework EXAMPLE'!F44="No - but plan to in the next 12 months",'ESG_VC Framework EXAMPLE'!F44="We plan to report this metric in the next 12 months"),'ESG_VC Framework EXAMPLE'!E44,"")</f>
        <v>Measure the percentage of LGBTQ representation at our company</v>
      </c>
      <c r="V73" s="12" t="str">
        <f>IF(OR('ESG_VC Framework EXAMPLE'!F68="No - but plan to in the next 12 months",'ESG_VC Framework EXAMPLE'!F68="We plan to report this metric in the next 12 months"),'ESG_VC Framework EXAMPLE'!E68,"")</f>
        <v/>
      </c>
      <c r="X73" s="36" t="str">
        <v/>
      </c>
      <c r="Y73" s="36" t="str">
        <v/>
      </c>
      <c r="Z73" s="36" t="str">
        <v/>
      </c>
    </row>
    <row r="74" spans="2:26" ht="65.55" customHeight="1" x14ac:dyDescent="0.35">
      <c r="B74" s="351" t="str">
        <f t="shared" si="4"/>
        <v/>
      </c>
      <c r="C74" s="351"/>
      <c r="D74" s="351"/>
      <c r="E74" s="7"/>
      <c r="F74" s="351" t="str">
        <f t="shared" si="2"/>
        <v/>
      </c>
      <c r="G74" s="351"/>
      <c r="H74" s="351"/>
      <c r="I74" s="7"/>
      <c r="J74" s="351" t="str">
        <f t="shared" si="3"/>
        <v/>
      </c>
      <c r="K74" s="351"/>
      <c r="L74" s="351"/>
      <c r="T74" s="84" t="str">
        <f>IF(OR('ESG_VC Framework EXAMPLE'!F26="No - but plan to in the next 12 months",'ESG_VC Framework EXAMPLE'!F26="We plan to report this metric in the next 12 months"),'ESG_VC Framework EXAMPLE'!E26,"")</f>
        <v/>
      </c>
      <c r="U74" s="12" t="str">
        <f>IF(OR('ESG_VC Framework EXAMPLE'!F45="No - but plan to in the next 12 months",'ESG_VC Framework EXAMPLE'!F45="We plan to report this metric in the next 12 months"),'ESG_VC Framework EXAMPLE'!E45,"")</f>
        <v>Provide equality, diversity and inclusion training for our staff</v>
      </c>
      <c r="V74" s="12" t="str">
        <f>IF(OR('ESG_VC Framework EXAMPLE'!F69="No - but plan to in the next 12 months",'ESG_VC Framework EXAMPLE'!F69="We plan to report this metric in the next 12 months"),'ESG_VC Framework EXAMPLE'!E69,"")</f>
        <v/>
      </c>
      <c r="X74" s="37" t="str">
        <v/>
      </c>
      <c r="Y74" s="37" t="str">
        <v/>
      </c>
      <c r="Z74" s="37" t="str">
        <v/>
      </c>
    </row>
    <row r="75" spans="2:26" ht="65.55" customHeight="1" x14ac:dyDescent="0.35">
      <c r="B75" s="35"/>
      <c r="C75" s="35"/>
      <c r="D75" s="35"/>
      <c r="E75" s="7"/>
      <c r="F75" s="351" t="str">
        <f t="shared" si="2"/>
        <v/>
      </c>
      <c r="G75" s="351"/>
      <c r="H75" s="351"/>
      <c r="I75" s="7"/>
      <c r="J75" s="351" t="str">
        <f t="shared" si="3"/>
        <v/>
      </c>
      <c r="K75" s="351"/>
      <c r="L75" s="351"/>
      <c r="U75" s="12" t="str">
        <f>IF(OR('ESG_VC Framework EXAMPLE'!F46="No - but plan to in the next 12 months",'ESG_VC Framework EXAMPLE'!F46="We plan to report this metric in the next 12 months"),'ESG_VC Framework EXAMPLE'!E46,"")</f>
        <v/>
      </c>
      <c r="V75" s="12" t="str">
        <f>IF(OR('ESG_VC Framework EXAMPLE'!F70="No - but plan to in the next 12 months",'ESG_VC Framework EXAMPLE'!F70="We plan to report this metric in the next 12 months"),'ESG_VC Framework EXAMPLE'!E70,"")</f>
        <v/>
      </c>
      <c r="Y75" s="12" t="str">
        <v/>
      </c>
      <c r="Z75" s="12" t="str">
        <v/>
      </c>
    </row>
    <row r="76" spans="2:26" ht="65.55" customHeight="1" x14ac:dyDescent="0.35">
      <c r="B76" s="35"/>
      <c r="C76" s="35"/>
      <c r="D76" s="35"/>
      <c r="E76" s="7"/>
      <c r="F76" s="351" t="str">
        <f t="shared" si="2"/>
        <v/>
      </c>
      <c r="G76" s="351"/>
      <c r="H76" s="351"/>
      <c r="I76" s="7"/>
      <c r="J76" s="351" t="str">
        <f t="shared" si="3"/>
        <v/>
      </c>
      <c r="K76" s="351"/>
      <c r="L76" s="351"/>
      <c r="U76" s="12" t="str">
        <f>IF(OR('ESG_VC Framework EXAMPLE'!F48="No - but plan to in the next 12 months",'ESG_VC Framework EXAMPLE'!F48="We plan to report this metric in the next 12 months"),'ESG_VC Framework EXAMPLE'!E48,"")</f>
        <v/>
      </c>
      <c r="V76" s="12" t="str">
        <f>IF(OR('ESG_VC Framework EXAMPLE'!F71="No - but plan to in the next 12 months",'ESG_VC Framework EXAMPLE'!F71="We plan to report this metric in the next 12 months"),'ESG_VC Framework EXAMPLE'!E71,"")</f>
        <v/>
      </c>
      <c r="Y76" s="12" t="str">
        <v/>
      </c>
      <c r="Z76" s="12" t="str">
        <v/>
      </c>
    </row>
    <row r="77" spans="2:26" ht="65.55" customHeight="1" x14ac:dyDescent="0.35">
      <c r="B77" s="35"/>
      <c r="C77" s="35"/>
      <c r="D77" s="35"/>
      <c r="E77" s="7"/>
      <c r="F77" s="351" t="str">
        <f t="shared" si="2"/>
        <v/>
      </c>
      <c r="G77" s="351"/>
      <c r="H77" s="351"/>
      <c r="I77" s="7"/>
      <c r="J77" s="351" t="str">
        <f t="shared" si="3"/>
        <v/>
      </c>
      <c r="K77" s="351"/>
      <c r="L77" s="351"/>
      <c r="U77" s="12" t="str">
        <f>IF(OR('ESG_VC Framework EXAMPLE'!F49="No - but plan to in the next 12 months",'ESG_VC Framework EXAMPLE'!F49="We plan to report this metric in the next 12 months"),'ESG_VC Framework EXAMPLE'!E49,"")</f>
        <v/>
      </c>
      <c r="V77" s="12" t="str">
        <f>IF(OR('ESG_VC Framework EXAMPLE'!F72="No - but plan to in the next 12 months",'ESG_VC Framework EXAMPLE'!F72="We plan to report this metric in the next 12 months"),'ESG_VC Framework EXAMPLE'!E72,"")</f>
        <v/>
      </c>
      <c r="Y77" s="12" t="str">
        <v/>
      </c>
      <c r="Z77" s="85" t="str">
        <v/>
      </c>
    </row>
    <row r="78" spans="2:26" ht="65.55" customHeight="1" x14ac:dyDescent="0.35">
      <c r="B78" s="35"/>
      <c r="C78" s="35"/>
      <c r="D78" s="35"/>
      <c r="E78" s="7"/>
      <c r="F78" s="351" t="str">
        <f t="shared" si="2"/>
        <v/>
      </c>
      <c r="G78" s="351"/>
      <c r="H78" s="351"/>
      <c r="I78" s="7"/>
      <c r="J78" s="351"/>
      <c r="K78" s="351"/>
      <c r="L78" s="351"/>
      <c r="U78" s="12" t="str">
        <f>IF(OR('ESG_VC Framework EXAMPLE'!F50="No - but plan to in the next 12 months",'ESG_VC Framework EXAMPLE'!F50="We plan to report this metric in the next 12 months"),'ESG_VC Framework EXAMPLE'!E50,"")</f>
        <v>Put a policy or a strategy in place to provide support to staff around mental health and wellbeing</v>
      </c>
      <c r="Y78" s="12" t="str">
        <v/>
      </c>
    </row>
    <row r="79" spans="2:26" ht="65.55" customHeight="1" x14ac:dyDescent="0.35">
      <c r="B79" s="35"/>
      <c r="C79" s="35"/>
      <c r="D79" s="35"/>
      <c r="E79" s="7"/>
      <c r="F79" s="351" t="str">
        <f t="shared" si="2"/>
        <v/>
      </c>
      <c r="G79" s="351"/>
      <c r="H79" s="351"/>
      <c r="I79" s="7"/>
      <c r="J79" s="351"/>
      <c r="K79" s="351"/>
      <c r="L79" s="351"/>
      <c r="U79" s="12" t="str">
        <f>IF(OR('ESG_VC Framework EXAMPLE'!F51="No - but plan to in the next 12 months",'ESG_VC Framework EXAMPLE'!F51="We plan to report this metric in the next 12 months"),'ESG_VC Framework EXAMPLE'!E51,"")</f>
        <v/>
      </c>
      <c r="Y79" s="12" t="str">
        <v/>
      </c>
    </row>
    <row r="80" spans="2:26" ht="65.55" customHeight="1" x14ac:dyDescent="0.35">
      <c r="B80" s="35"/>
      <c r="C80" s="35"/>
      <c r="D80" s="35"/>
      <c r="E80" s="7"/>
      <c r="F80" s="351" t="str">
        <f t="shared" si="2"/>
        <v/>
      </c>
      <c r="G80" s="351"/>
      <c r="H80" s="351"/>
      <c r="I80" s="7"/>
      <c r="J80" s="351"/>
      <c r="K80" s="351"/>
      <c r="L80" s="351"/>
      <c r="U80" s="12" t="str">
        <f>IF(OR('ESG_VC Framework EXAMPLE'!F52="No - but plan to in the next 12 months",'ESG_VC Framework EXAMPLE'!F52="We plan to report this metric in the next 12 months"),'ESG_VC Framework EXAMPLE'!E52,"")</f>
        <v/>
      </c>
      <c r="Y80" s="12" t="str">
        <v/>
      </c>
    </row>
    <row r="81" spans="2:25" ht="65.55" customHeight="1" x14ac:dyDescent="0.35">
      <c r="B81" s="35"/>
      <c r="C81" s="35"/>
      <c r="D81" s="35"/>
      <c r="E81" s="7"/>
      <c r="F81" s="351" t="str">
        <f t="shared" si="2"/>
        <v/>
      </c>
      <c r="G81" s="351"/>
      <c r="H81" s="351"/>
      <c r="I81" s="7"/>
      <c r="J81" s="351"/>
      <c r="K81" s="351"/>
      <c r="L81" s="351"/>
      <c r="U81" s="12" t="str">
        <f>IF(OR('ESG_VC Framework EXAMPLE'!F53="No - but plan to in the next 12 months",'ESG_VC Framework EXAMPLE'!F53="We plan to report this metric in the next 12 months"),'ESG_VC Framework EXAMPLE'!E53,"")</f>
        <v/>
      </c>
      <c r="Y81" s="12" t="str">
        <v/>
      </c>
    </row>
    <row r="82" spans="2:25" ht="65.55" customHeight="1" x14ac:dyDescent="0.35">
      <c r="B82" s="35"/>
      <c r="C82" s="35"/>
      <c r="D82" s="35"/>
      <c r="E82" s="7"/>
      <c r="F82" s="351" t="str">
        <f t="shared" si="2"/>
        <v/>
      </c>
      <c r="G82" s="351"/>
      <c r="H82" s="351"/>
      <c r="I82" s="7"/>
      <c r="J82" s="351"/>
      <c r="K82" s="351"/>
      <c r="L82" s="351"/>
      <c r="U82" s="12" t="str">
        <f>IF(OR('ESG_VC Framework EXAMPLE'!F54="No - but plan to in the next 12 months",'ESG_VC Framework EXAMPLE'!F54="We plan to report this metric in the next 12 months"),'ESG_VC Framework EXAMPLE'!E54,"")</f>
        <v/>
      </c>
      <c r="Y82" s="12" t="str">
        <v/>
      </c>
    </row>
    <row r="83" spans="2:25" ht="73.25" customHeight="1" x14ac:dyDescent="0.35">
      <c r="B83" s="35"/>
      <c r="C83" s="35"/>
      <c r="D83" s="35"/>
      <c r="E83" s="7"/>
      <c r="F83" s="351" t="str">
        <f t="shared" si="2"/>
        <v/>
      </c>
      <c r="G83" s="351"/>
      <c r="H83" s="351"/>
      <c r="I83" s="7"/>
      <c r="J83" s="351"/>
      <c r="K83" s="351"/>
      <c r="L83" s="351"/>
      <c r="U83" s="12" t="str">
        <f>IF(OR('ESG_VC Framework EXAMPLE'!F55="No - but plan to in the next 12 months",'ESG_VC Framework EXAMPLE'!F55="We plan to report this metric in the next 12 months"),'ESG_VC Framework EXAMPLE'!E55,"")</f>
        <v/>
      </c>
      <c r="Y83" t="str">
        <v/>
      </c>
    </row>
  </sheetData>
  <mergeCells count="123">
    <mergeCell ref="B3:I6"/>
    <mergeCell ref="B10:B11"/>
    <mergeCell ref="C10:C11"/>
    <mergeCell ref="D10:D11"/>
    <mergeCell ref="E10:E11"/>
    <mergeCell ref="F10:F11"/>
    <mergeCell ref="B12:B13"/>
    <mergeCell ref="C12:C13"/>
    <mergeCell ref="D12:D13"/>
    <mergeCell ref="E12:E13"/>
    <mergeCell ref="F12:F13"/>
    <mergeCell ref="B14:B15"/>
    <mergeCell ref="C14:C15"/>
    <mergeCell ref="D14:D15"/>
    <mergeCell ref="E14:E15"/>
    <mergeCell ref="F14:F15"/>
    <mergeCell ref="B26:B27"/>
    <mergeCell ref="C26:E27"/>
    <mergeCell ref="F26:G27"/>
    <mergeCell ref="B28:B31"/>
    <mergeCell ref="C28:E28"/>
    <mergeCell ref="F28:G28"/>
    <mergeCell ref="C29:E29"/>
    <mergeCell ref="F29:G29"/>
    <mergeCell ref="C30:E30"/>
    <mergeCell ref="F30:G30"/>
    <mergeCell ref="C31:E31"/>
    <mergeCell ref="F31:G31"/>
    <mergeCell ref="B32:B36"/>
    <mergeCell ref="C32:E32"/>
    <mergeCell ref="F32:G32"/>
    <mergeCell ref="C33:E33"/>
    <mergeCell ref="F33:G33"/>
    <mergeCell ref="C34:E34"/>
    <mergeCell ref="F34:G34"/>
    <mergeCell ref="C35:E35"/>
    <mergeCell ref="F35:G35"/>
    <mergeCell ref="C36:E36"/>
    <mergeCell ref="F36:G36"/>
    <mergeCell ref="B54:B55"/>
    <mergeCell ref="C54:D55"/>
    <mergeCell ref="E54:F55"/>
    <mergeCell ref="C40:E40"/>
    <mergeCell ref="F40:G40"/>
    <mergeCell ref="B48:B49"/>
    <mergeCell ref="C48:D49"/>
    <mergeCell ref="E48:F49"/>
    <mergeCell ref="B50:B51"/>
    <mergeCell ref="C50:D51"/>
    <mergeCell ref="E50:F51"/>
    <mergeCell ref="B37:B40"/>
    <mergeCell ref="C37:E37"/>
    <mergeCell ref="F37:G37"/>
    <mergeCell ref="C38:E38"/>
    <mergeCell ref="F38:G38"/>
    <mergeCell ref="C39:E39"/>
    <mergeCell ref="F39:G39"/>
    <mergeCell ref="B52:B53"/>
    <mergeCell ref="C52:D53"/>
    <mergeCell ref="E52:F53"/>
    <mergeCell ref="B62:D62"/>
    <mergeCell ref="F62:H62"/>
    <mergeCell ref="J62:L62"/>
    <mergeCell ref="B63:D63"/>
    <mergeCell ref="F63:H63"/>
    <mergeCell ref="J63:L63"/>
    <mergeCell ref="B60:D60"/>
    <mergeCell ref="F60:H60"/>
    <mergeCell ref="J60:L60"/>
    <mergeCell ref="B61:D61"/>
    <mergeCell ref="F61:H61"/>
    <mergeCell ref="J61:L61"/>
    <mergeCell ref="B66:D66"/>
    <mergeCell ref="F66:H66"/>
    <mergeCell ref="J66:L66"/>
    <mergeCell ref="B67:D67"/>
    <mergeCell ref="F67:H67"/>
    <mergeCell ref="J67:L67"/>
    <mergeCell ref="B64:D64"/>
    <mergeCell ref="F64:H64"/>
    <mergeCell ref="J64:L64"/>
    <mergeCell ref="B65:D65"/>
    <mergeCell ref="F65:H65"/>
    <mergeCell ref="J65:L65"/>
    <mergeCell ref="B70:D70"/>
    <mergeCell ref="F70:H70"/>
    <mergeCell ref="J70:L70"/>
    <mergeCell ref="B71:D71"/>
    <mergeCell ref="F71:H71"/>
    <mergeCell ref="J71:L71"/>
    <mergeCell ref="B68:D68"/>
    <mergeCell ref="F68:H68"/>
    <mergeCell ref="J68:L68"/>
    <mergeCell ref="B69:D69"/>
    <mergeCell ref="F69:H69"/>
    <mergeCell ref="J69:L69"/>
    <mergeCell ref="B74:D74"/>
    <mergeCell ref="F74:H74"/>
    <mergeCell ref="J74:L74"/>
    <mergeCell ref="F75:H75"/>
    <mergeCell ref="J75:L75"/>
    <mergeCell ref="F76:H76"/>
    <mergeCell ref="J76:L76"/>
    <mergeCell ref="B72:D72"/>
    <mergeCell ref="F72:H72"/>
    <mergeCell ref="J72:L72"/>
    <mergeCell ref="B73:D73"/>
    <mergeCell ref="F73:H73"/>
    <mergeCell ref="J73:L73"/>
    <mergeCell ref="F83:H83"/>
    <mergeCell ref="J83:L83"/>
    <mergeCell ref="F80:H80"/>
    <mergeCell ref="J80:L80"/>
    <mergeCell ref="F81:H81"/>
    <mergeCell ref="J81:L81"/>
    <mergeCell ref="F82:H82"/>
    <mergeCell ref="J82:L82"/>
    <mergeCell ref="F77:H77"/>
    <mergeCell ref="J77:L77"/>
    <mergeCell ref="F78:H78"/>
    <mergeCell ref="J78:L78"/>
    <mergeCell ref="F79:H79"/>
    <mergeCell ref="J79:L79"/>
  </mergeCells>
  <conditionalFormatting sqref="C10:C11">
    <cfRule type="expression" dxfId="5" priority="6">
      <formula>$C$19&gt;E19</formula>
    </cfRule>
  </conditionalFormatting>
  <conditionalFormatting sqref="C12:F12">
    <cfRule type="expression" dxfId="4" priority="2">
      <formula>$C$20&gt;=E20</formula>
    </cfRule>
  </conditionalFormatting>
  <conditionalFormatting sqref="C14:F14">
    <cfRule type="expression" dxfId="3" priority="1">
      <formula>$C$21&gt;=E21</formula>
    </cfRule>
  </conditionalFormatting>
  <conditionalFormatting sqref="D10:D11">
    <cfRule type="expression" dxfId="2" priority="5">
      <formula>$C$19&gt;=$F$19</formula>
    </cfRule>
  </conditionalFormatting>
  <conditionalFormatting sqref="E10:E11">
    <cfRule type="expression" dxfId="1" priority="4">
      <formula>($C$19&gt;=$G$19)</formula>
    </cfRule>
  </conditionalFormatting>
  <conditionalFormatting sqref="F10:F11">
    <cfRule type="expression" dxfId="0" priority="3">
      <formula>$C$19&gt;$H$19</formula>
    </cfRule>
  </conditionalFormatting>
  <pageMargins left="0.70866141732283472" right="0.70866141732283472" top="0.74803149606299213" bottom="0.74803149606299213" header="0.31496062992125984" footer="0.31496062992125984"/>
  <pageSetup scale="1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0DF9-7D09-4B5A-8A85-272F3DE982A4}">
  <dimension ref="A3:B9"/>
  <sheetViews>
    <sheetView workbookViewId="0">
      <selection activeCell="B7" sqref="B7"/>
    </sheetView>
  </sheetViews>
  <sheetFormatPr defaultRowHeight="13.5" x14ac:dyDescent="0.35"/>
  <cols>
    <col min="1" max="1" width="13.125" bestFit="1" customWidth="1"/>
    <col min="2" max="2" width="12.125" bestFit="1" customWidth="1"/>
  </cols>
  <sheetData>
    <row r="3" spans="1:2" x14ac:dyDescent="0.35">
      <c r="A3" s="86" t="s">
        <v>436</v>
      </c>
      <c r="B3" t="s">
        <v>438</v>
      </c>
    </row>
    <row r="4" spans="1:2" x14ac:dyDescent="0.35">
      <c r="A4" s="4" t="s">
        <v>44</v>
      </c>
      <c r="B4">
        <v>1</v>
      </c>
    </row>
    <row r="5" spans="1:2" x14ac:dyDescent="0.35">
      <c r="A5" s="4" t="s">
        <v>45</v>
      </c>
      <c r="B5">
        <v>4</v>
      </c>
    </row>
    <row r="6" spans="1:2" x14ac:dyDescent="0.35">
      <c r="A6" s="4" t="s">
        <v>46</v>
      </c>
      <c r="B6">
        <v>19</v>
      </c>
    </row>
    <row r="7" spans="1:2" x14ac:dyDescent="0.35">
      <c r="A7" s="4" t="s">
        <v>43</v>
      </c>
      <c r="B7">
        <v>29</v>
      </c>
    </row>
    <row r="8" spans="1:2" x14ac:dyDescent="0.35">
      <c r="A8" s="4" t="s">
        <v>478</v>
      </c>
      <c r="B8">
        <v>1</v>
      </c>
    </row>
    <row r="9" spans="1:2" x14ac:dyDescent="0.35">
      <c r="A9" s="4" t="s">
        <v>437</v>
      </c>
      <c r="B9">
        <v>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12B8-5718-4A21-9B99-51767E0EFA45}">
  <dimension ref="A1:B200"/>
  <sheetViews>
    <sheetView workbookViewId="0">
      <selection activeCell="G18" sqref="G18"/>
    </sheetView>
  </sheetViews>
  <sheetFormatPr defaultRowHeight="13.5" x14ac:dyDescent="0.35"/>
  <cols>
    <col min="1" max="2" width="18.875" customWidth="1"/>
  </cols>
  <sheetData>
    <row r="1" spans="1:2" ht="13.9" x14ac:dyDescent="0.4">
      <c r="A1" s="70" t="s">
        <v>122</v>
      </c>
      <c r="B1" s="70" t="s">
        <v>123</v>
      </c>
    </row>
    <row r="2" spans="1:2" x14ac:dyDescent="0.35">
      <c r="A2" t="s">
        <v>313</v>
      </c>
      <c r="B2" t="s">
        <v>124</v>
      </c>
    </row>
    <row r="3" spans="1:2" x14ac:dyDescent="0.35">
      <c r="A3" t="s">
        <v>314</v>
      </c>
      <c r="B3" t="s">
        <v>125</v>
      </c>
    </row>
    <row r="4" spans="1:2" x14ac:dyDescent="0.35">
      <c r="A4" t="s">
        <v>121</v>
      </c>
      <c r="B4" t="s">
        <v>126</v>
      </c>
    </row>
    <row r="5" spans="1:2" x14ac:dyDescent="0.35">
      <c r="A5" t="s">
        <v>133</v>
      </c>
      <c r="B5" t="s">
        <v>127</v>
      </c>
    </row>
    <row r="6" spans="1:2" x14ac:dyDescent="0.35">
      <c r="A6" t="s">
        <v>134</v>
      </c>
      <c r="B6" t="s">
        <v>128</v>
      </c>
    </row>
    <row r="7" spans="1:2" x14ac:dyDescent="0.35">
      <c r="A7" t="s">
        <v>135</v>
      </c>
      <c r="B7" t="s">
        <v>129</v>
      </c>
    </row>
    <row r="8" spans="1:2" x14ac:dyDescent="0.35">
      <c r="A8" t="s">
        <v>136</v>
      </c>
      <c r="B8" t="s">
        <v>130</v>
      </c>
    </row>
    <row r="9" spans="1:2" x14ac:dyDescent="0.35">
      <c r="A9" t="s">
        <v>137</v>
      </c>
      <c r="B9" t="s">
        <v>131</v>
      </c>
    </row>
    <row r="10" spans="1:2" x14ac:dyDescent="0.35">
      <c r="A10" t="s">
        <v>138</v>
      </c>
    </row>
    <row r="11" spans="1:2" x14ac:dyDescent="0.35">
      <c r="A11" t="s">
        <v>139</v>
      </c>
    </row>
    <row r="12" spans="1:2" x14ac:dyDescent="0.35">
      <c r="A12" t="s">
        <v>140</v>
      </c>
    </row>
    <row r="13" spans="1:2" x14ac:dyDescent="0.35">
      <c r="A13" t="s">
        <v>141</v>
      </c>
    </row>
    <row r="14" spans="1:2" x14ac:dyDescent="0.35">
      <c r="A14" t="s">
        <v>142</v>
      </c>
    </row>
    <row r="15" spans="1:2" x14ac:dyDescent="0.35">
      <c r="A15" t="s">
        <v>143</v>
      </c>
    </row>
    <row r="16" spans="1:2" x14ac:dyDescent="0.35">
      <c r="A16" t="s">
        <v>144</v>
      </c>
    </row>
    <row r="17" spans="1:1" x14ac:dyDescent="0.35">
      <c r="A17" t="s">
        <v>145</v>
      </c>
    </row>
    <row r="18" spans="1:1" x14ac:dyDescent="0.35">
      <c r="A18" t="s">
        <v>146</v>
      </c>
    </row>
    <row r="19" spans="1:1" x14ac:dyDescent="0.35">
      <c r="A19" t="s">
        <v>147</v>
      </c>
    </row>
    <row r="20" spans="1:1" x14ac:dyDescent="0.35">
      <c r="A20" t="s">
        <v>148</v>
      </c>
    </row>
    <row r="21" spans="1:1" x14ac:dyDescent="0.35">
      <c r="A21" t="s">
        <v>149</v>
      </c>
    </row>
    <row r="22" spans="1:1" x14ac:dyDescent="0.35">
      <c r="A22" t="s">
        <v>150</v>
      </c>
    </row>
    <row r="23" spans="1:1" x14ac:dyDescent="0.35">
      <c r="A23" t="s">
        <v>151</v>
      </c>
    </row>
    <row r="24" spans="1:1" x14ac:dyDescent="0.35">
      <c r="A24" t="s">
        <v>152</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371</v>
      </c>
    </row>
    <row r="42" spans="1:1" x14ac:dyDescent="0.35">
      <c r="A42" t="s">
        <v>370</v>
      </c>
    </row>
    <row r="43" spans="1:1" x14ac:dyDescent="0.35">
      <c r="A43" t="s">
        <v>169</v>
      </c>
    </row>
    <row r="44" spans="1:1" x14ac:dyDescent="0.35">
      <c r="A44" t="s">
        <v>170</v>
      </c>
    </row>
    <row r="45" spans="1:1" x14ac:dyDescent="0.35">
      <c r="A45" t="s">
        <v>171</v>
      </c>
    </row>
    <row r="46" spans="1:1" x14ac:dyDescent="0.35">
      <c r="A46" t="s">
        <v>172</v>
      </c>
    </row>
    <row r="47" spans="1:1" x14ac:dyDescent="0.35">
      <c r="A47" t="s">
        <v>173</v>
      </c>
    </row>
    <row r="48" spans="1:1" x14ac:dyDescent="0.35">
      <c r="A48" t="s">
        <v>174</v>
      </c>
    </row>
    <row r="49" spans="1:1" x14ac:dyDescent="0.35">
      <c r="A49" t="s">
        <v>175</v>
      </c>
    </row>
    <row r="50" spans="1:1" x14ac:dyDescent="0.35">
      <c r="A50" t="s">
        <v>176</v>
      </c>
    </row>
    <row r="51" spans="1:1" x14ac:dyDescent="0.35">
      <c r="A51" t="s">
        <v>177</v>
      </c>
    </row>
    <row r="52" spans="1:1" x14ac:dyDescent="0.35">
      <c r="A52" t="s">
        <v>178</v>
      </c>
    </row>
    <row r="53" spans="1:1" x14ac:dyDescent="0.35">
      <c r="A53" t="s">
        <v>179</v>
      </c>
    </row>
    <row r="54" spans="1:1" x14ac:dyDescent="0.35">
      <c r="A54" t="s">
        <v>180</v>
      </c>
    </row>
    <row r="55" spans="1:1" x14ac:dyDescent="0.35">
      <c r="A55" t="s">
        <v>181</v>
      </c>
    </row>
    <row r="56" spans="1:1" x14ac:dyDescent="0.35">
      <c r="A56" t="s">
        <v>182</v>
      </c>
    </row>
    <row r="57" spans="1:1" x14ac:dyDescent="0.35">
      <c r="A57" t="s">
        <v>183</v>
      </c>
    </row>
    <row r="58" spans="1:1" x14ac:dyDescent="0.35">
      <c r="A58" t="s">
        <v>184</v>
      </c>
    </row>
    <row r="59" spans="1:1" x14ac:dyDescent="0.35">
      <c r="A59" t="s">
        <v>185</v>
      </c>
    </row>
    <row r="60" spans="1:1" x14ac:dyDescent="0.35">
      <c r="A60" t="s">
        <v>186</v>
      </c>
    </row>
    <row r="61" spans="1:1" x14ac:dyDescent="0.35">
      <c r="A61" t="s">
        <v>187</v>
      </c>
    </row>
    <row r="62" spans="1:1" x14ac:dyDescent="0.35">
      <c r="A62" t="s">
        <v>188</v>
      </c>
    </row>
    <row r="63" spans="1:1" x14ac:dyDescent="0.35">
      <c r="A63" t="s">
        <v>189</v>
      </c>
    </row>
    <row r="64" spans="1:1" x14ac:dyDescent="0.35">
      <c r="A64" t="s">
        <v>190</v>
      </c>
    </row>
    <row r="65" spans="1:1" x14ac:dyDescent="0.35">
      <c r="A65" t="s">
        <v>191</v>
      </c>
    </row>
    <row r="66" spans="1:1" x14ac:dyDescent="0.35">
      <c r="A66" t="s">
        <v>192</v>
      </c>
    </row>
    <row r="67" spans="1:1" x14ac:dyDescent="0.35">
      <c r="A67" t="s">
        <v>193</v>
      </c>
    </row>
    <row r="68" spans="1:1" x14ac:dyDescent="0.35">
      <c r="A68" t="s">
        <v>194</v>
      </c>
    </row>
    <row r="69" spans="1:1" x14ac:dyDescent="0.35">
      <c r="A69" t="s">
        <v>195</v>
      </c>
    </row>
    <row r="70" spans="1:1" x14ac:dyDescent="0.35">
      <c r="A70" t="s">
        <v>196</v>
      </c>
    </row>
    <row r="71" spans="1:1" x14ac:dyDescent="0.35">
      <c r="A71" t="s">
        <v>197</v>
      </c>
    </row>
    <row r="72" spans="1:1" x14ac:dyDescent="0.35">
      <c r="A72" t="s">
        <v>198</v>
      </c>
    </row>
    <row r="73" spans="1:1" x14ac:dyDescent="0.35">
      <c r="A73" t="s">
        <v>199</v>
      </c>
    </row>
    <row r="74" spans="1:1" x14ac:dyDescent="0.35">
      <c r="A74" t="s">
        <v>200</v>
      </c>
    </row>
    <row r="75" spans="1:1" x14ac:dyDescent="0.35">
      <c r="A75" t="s">
        <v>201</v>
      </c>
    </row>
    <row r="76" spans="1:1" x14ac:dyDescent="0.35">
      <c r="A76" t="s">
        <v>202</v>
      </c>
    </row>
    <row r="77" spans="1:1" x14ac:dyDescent="0.35">
      <c r="A77" t="s">
        <v>203</v>
      </c>
    </row>
    <row r="78" spans="1:1" x14ac:dyDescent="0.35">
      <c r="A78" t="s">
        <v>204</v>
      </c>
    </row>
    <row r="79" spans="1:1" x14ac:dyDescent="0.35">
      <c r="A79" t="s">
        <v>205</v>
      </c>
    </row>
    <row r="80" spans="1:1" x14ac:dyDescent="0.35">
      <c r="A80" t="s">
        <v>206</v>
      </c>
    </row>
    <row r="81" spans="1:1" x14ac:dyDescent="0.35">
      <c r="A81" t="s">
        <v>207</v>
      </c>
    </row>
    <row r="82" spans="1:1" x14ac:dyDescent="0.35">
      <c r="A82" t="s">
        <v>208</v>
      </c>
    </row>
    <row r="83" spans="1:1" x14ac:dyDescent="0.35">
      <c r="A83" t="s">
        <v>209</v>
      </c>
    </row>
    <row r="84" spans="1:1" x14ac:dyDescent="0.35">
      <c r="A84" t="s">
        <v>210</v>
      </c>
    </row>
    <row r="85" spans="1:1" x14ac:dyDescent="0.35">
      <c r="A85" t="s">
        <v>211</v>
      </c>
    </row>
    <row r="86" spans="1:1" x14ac:dyDescent="0.35">
      <c r="A86" t="s">
        <v>212</v>
      </c>
    </row>
    <row r="87" spans="1:1" x14ac:dyDescent="0.35">
      <c r="A87" t="s">
        <v>213</v>
      </c>
    </row>
    <row r="88" spans="1:1" x14ac:dyDescent="0.35">
      <c r="A88" t="s">
        <v>214</v>
      </c>
    </row>
    <row r="89" spans="1:1" x14ac:dyDescent="0.35">
      <c r="A89" t="s">
        <v>215</v>
      </c>
    </row>
    <row r="90" spans="1:1" x14ac:dyDescent="0.35">
      <c r="A90" t="s">
        <v>216</v>
      </c>
    </row>
    <row r="91" spans="1:1" x14ac:dyDescent="0.35">
      <c r="A91" t="s">
        <v>217</v>
      </c>
    </row>
    <row r="92" spans="1:1" x14ac:dyDescent="0.35">
      <c r="A92" t="s">
        <v>218</v>
      </c>
    </row>
    <row r="93" spans="1:1" x14ac:dyDescent="0.35">
      <c r="A93" t="s">
        <v>368</v>
      </c>
    </row>
    <row r="94" spans="1:1" x14ac:dyDescent="0.35">
      <c r="A94" t="s">
        <v>369</v>
      </c>
    </row>
    <row r="95" spans="1:1" x14ac:dyDescent="0.35">
      <c r="A95" t="s">
        <v>219</v>
      </c>
    </row>
    <row r="96" spans="1:1" x14ac:dyDescent="0.35">
      <c r="A96" t="s">
        <v>220</v>
      </c>
    </row>
    <row r="97" spans="1:1" x14ac:dyDescent="0.35">
      <c r="A97" t="s">
        <v>221</v>
      </c>
    </row>
    <row r="98" spans="1:1" x14ac:dyDescent="0.35">
      <c r="A98" t="s">
        <v>222</v>
      </c>
    </row>
    <row r="99" spans="1:1" x14ac:dyDescent="0.35">
      <c r="A99" t="s">
        <v>223</v>
      </c>
    </row>
    <row r="100" spans="1:1" x14ac:dyDescent="0.35">
      <c r="A100" t="s">
        <v>224</v>
      </c>
    </row>
    <row r="101" spans="1:1" x14ac:dyDescent="0.35">
      <c r="A101" t="s">
        <v>225</v>
      </c>
    </row>
    <row r="102" spans="1:1" x14ac:dyDescent="0.35">
      <c r="A102" t="s">
        <v>226</v>
      </c>
    </row>
    <row r="103" spans="1:1" x14ac:dyDescent="0.35">
      <c r="A103" t="s">
        <v>227</v>
      </c>
    </row>
    <row r="104" spans="1:1" x14ac:dyDescent="0.35">
      <c r="A104" t="s">
        <v>228</v>
      </c>
    </row>
    <row r="105" spans="1:1" x14ac:dyDescent="0.35">
      <c r="A105" t="s">
        <v>229</v>
      </c>
    </row>
    <row r="106" spans="1:1" x14ac:dyDescent="0.35">
      <c r="A106" t="s">
        <v>230</v>
      </c>
    </row>
    <row r="107" spans="1:1" x14ac:dyDescent="0.35">
      <c r="A107" t="s">
        <v>231</v>
      </c>
    </row>
    <row r="108" spans="1:1" x14ac:dyDescent="0.35">
      <c r="A108" t="s">
        <v>232</v>
      </c>
    </row>
    <row r="109" spans="1:1" x14ac:dyDescent="0.35">
      <c r="A109" t="s">
        <v>233</v>
      </c>
    </row>
    <row r="110" spans="1:1" x14ac:dyDescent="0.35">
      <c r="A110" t="s">
        <v>234</v>
      </c>
    </row>
    <row r="111" spans="1:1" x14ac:dyDescent="0.35">
      <c r="A111" t="s">
        <v>235</v>
      </c>
    </row>
    <row r="112" spans="1:1" x14ac:dyDescent="0.35">
      <c r="A112" t="s">
        <v>236</v>
      </c>
    </row>
    <row r="113" spans="1:1" x14ac:dyDescent="0.35">
      <c r="A113" t="s">
        <v>237</v>
      </c>
    </row>
    <row r="114" spans="1:1" x14ac:dyDescent="0.35">
      <c r="A114" t="s">
        <v>238</v>
      </c>
    </row>
    <row r="115" spans="1:1" x14ac:dyDescent="0.35">
      <c r="A115" t="s">
        <v>239</v>
      </c>
    </row>
    <row r="116" spans="1:1" x14ac:dyDescent="0.35">
      <c r="A116" t="s">
        <v>240</v>
      </c>
    </row>
    <row r="117" spans="1:1" x14ac:dyDescent="0.35">
      <c r="A117" t="s">
        <v>241</v>
      </c>
    </row>
    <row r="118" spans="1:1" x14ac:dyDescent="0.35">
      <c r="A118" t="s">
        <v>242</v>
      </c>
    </row>
    <row r="119" spans="1:1" x14ac:dyDescent="0.35">
      <c r="A119" t="s">
        <v>243</v>
      </c>
    </row>
    <row r="120" spans="1:1" x14ac:dyDescent="0.35">
      <c r="A120" t="s">
        <v>244</v>
      </c>
    </row>
    <row r="121" spans="1:1" x14ac:dyDescent="0.35">
      <c r="A121" t="s">
        <v>245</v>
      </c>
    </row>
    <row r="122" spans="1:1" x14ac:dyDescent="0.35">
      <c r="A122" t="s">
        <v>246</v>
      </c>
    </row>
    <row r="123" spans="1:1" x14ac:dyDescent="0.35">
      <c r="A123" t="s">
        <v>247</v>
      </c>
    </row>
    <row r="124" spans="1:1" x14ac:dyDescent="0.35">
      <c r="A124" t="s">
        <v>248</v>
      </c>
    </row>
    <row r="125" spans="1:1" x14ac:dyDescent="0.35">
      <c r="A125" t="s">
        <v>249</v>
      </c>
    </row>
    <row r="126" spans="1:1" x14ac:dyDescent="0.35">
      <c r="A126" t="s">
        <v>250</v>
      </c>
    </row>
    <row r="127" spans="1:1" x14ac:dyDescent="0.35">
      <c r="A127" t="s">
        <v>251</v>
      </c>
    </row>
    <row r="128" spans="1:1" x14ac:dyDescent="0.35">
      <c r="A128" t="s">
        <v>252</v>
      </c>
    </row>
    <row r="129" spans="1:1" x14ac:dyDescent="0.35">
      <c r="A129" t="s">
        <v>253</v>
      </c>
    </row>
    <row r="130" spans="1:1" x14ac:dyDescent="0.35">
      <c r="A130" t="s">
        <v>254</v>
      </c>
    </row>
    <row r="131" spans="1:1" x14ac:dyDescent="0.35">
      <c r="A131" t="s">
        <v>255</v>
      </c>
    </row>
    <row r="132" spans="1:1" x14ac:dyDescent="0.35">
      <c r="A132" t="s">
        <v>256</v>
      </c>
    </row>
    <row r="133" spans="1:1" x14ac:dyDescent="0.35">
      <c r="A133" t="s">
        <v>257</v>
      </c>
    </row>
    <row r="134" spans="1:1" x14ac:dyDescent="0.35">
      <c r="A134" t="s">
        <v>258</v>
      </c>
    </row>
    <row r="135" spans="1:1" x14ac:dyDescent="0.35">
      <c r="A135" t="s">
        <v>259</v>
      </c>
    </row>
    <row r="136" spans="1:1" x14ac:dyDescent="0.35">
      <c r="A136" t="s">
        <v>260</v>
      </c>
    </row>
    <row r="137" spans="1:1" x14ac:dyDescent="0.35">
      <c r="A137" t="s">
        <v>261</v>
      </c>
    </row>
    <row r="138" spans="1:1" x14ac:dyDescent="0.35">
      <c r="A138" t="s">
        <v>262</v>
      </c>
    </row>
    <row r="139" spans="1:1" x14ac:dyDescent="0.35">
      <c r="A139" t="s">
        <v>263</v>
      </c>
    </row>
    <row r="140" spans="1:1" x14ac:dyDescent="0.35">
      <c r="A140" t="s">
        <v>264</v>
      </c>
    </row>
    <row r="141" spans="1:1" x14ac:dyDescent="0.35">
      <c r="A141" t="s">
        <v>265</v>
      </c>
    </row>
    <row r="142" spans="1:1" x14ac:dyDescent="0.35">
      <c r="A142" t="s">
        <v>266</v>
      </c>
    </row>
    <row r="143" spans="1:1" x14ac:dyDescent="0.35">
      <c r="A143" t="s">
        <v>267</v>
      </c>
    </row>
    <row r="144" spans="1:1" x14ac:dyDescent="0.35">
      <c r="A144" t="s">
        <v>268</v>
      </c>
    </row>
    <row r="145" spans="1:1" x14ac:dyDescent="0.35">
      <c r="A145" t="s">
        <v>269</v>
      </c>
    </row>
    <row r="146" spans="1:1" x14ac:dyDescent="0.35">
      <c r="A146" t="s">
        <v>270</v>
      </c>
    </row>
    <row r="147" spans="1:1" x14ac:dyDescent="0.35">
      <c r="A147" t="s">
        <v>271</v>
      </c>
    </row>
    <row r="148" spans="1:1" x14ac:dyDescent="0.35">
      <c r="A148" t="s">
        <v>272</v>
      </c>
    </row>
    <row r="149" spans="1:1" x14ac:dyDescent="0.35">
      <c r="A149" t="s">
        <v>273</v>
      </c>
    </row>
    <row r="150" spans="1:1" x14ac:dyDescent="0.35">
      <c r="A150" t="s">
        <v>274</v>
      </c>
    </row>
    <row r="151" spans="1:1" x14ac:dyDescent="0.35">
      <c r="A151" t="s">
        <v>275</v>
      </c>
    </row>
    <row r="152" spans="1:1" x14ac:dyDescent="0.35">
      <c r="A152" t="s">
        <v>276</v>
      </c>
    </row>
    <row r="153" spans="1:1" x14ac:dyDescent="0.35">
      <c r="A153" t="s">
        <v>277</v>
      </c>
    </row>
    <row r="154" spans="1:1" x14ac:dyDescent="0.35">
      <c r="A154" t="s">
        <v>278</v>
      </c>
    </row>
    <row r="155" spans="1:1" x14ac:dyDescent="0.35">
      <c r="A155" t="s">
        <v>279</v>
      </c>
    </row>
    <row r="156" spans="1:1" x14ac:dyDescent="0.35">
      <c r="A156" t="s">
        <v>280</v>
      </c>
    </row>
    <row r="157" spans="1:1" x14ac:dyDescent="0.35">
      <c r="A157" t="s">
        <v>281</v>
      </c>
    </row>
    <row r="158" spans="1:1" x14ac:dyDescent="0.35">
      <c r="A158" t="s">
        <v>282</v>
      </c>
    </row>
    <row r="159" spans="1:1" x14ac:dyDescent="0.35">
      <c r="A159" t="s">
        <v>283</v>
      </c>
    </row>
    <row r="160" spans="1:1" x14ac:dyDescent="0.35">
      <c r="A160" t="s">
        <v>284</v>
      </c>
    </row>
    <row r="161" spans="1:1" x14ac:dyDescent="0.35">
      <c r="A161" t="s">
        <v>285</v>
      </c>
    </row>
    <row r="162" spans="1:1" x14ac:dyDescent="0.35">
      <c r="A162" t="s">
        <v>286</v>
      </c>
    </row>
    <row r="163" spans="1:1" x14ac:dyDescent="0.35">
      <c r="A163" t="s">
        <v>287</v>
      </c>
    </row>
    <row r="164" spans="1:1" x14ac:dyDescent="0.35">
      <c r="A164" t="s">
        <v>288</v>
      </c>
    </row>
    <row r="165" spans="1:1" x14ac:dyDescent="0.35">
      <c r="A165" t="s">
        <v>289</v>
      </c>
    </row>
    <row r="166" spans="1:1" x14ac:dyDescent="0.35">
      <c r="A166" t="s">
        <v>290</v>
      </c>
    </row>
    <row r="167" spans="1:1" x14ac:dyDescent="0.35">
      <c r="A167" t="s">
        <v>291</v>
      </c>
    </row>
    <row r="168" spans="1:1" x14ac:dyDescent="0.35">
      <c r="A168" t="s">
        <v>292</v>
      </c>
    </row>
    <row r="169" spans="1:1" x14ac:dyDescent="0.35">
      <c r="A169" t="s">
        <v>293</v>
      </c>
    </row>
    <row r="170" spans="1:1" x14ac:dyDescent="0.35">
      <c r="A170" t="s">
        <v>294</v>
      </c>
    </row>
    <row r="171" spans="1:1" x14ac:dyDescent="0.35">
      <c r="A171" t="s">
        <v>295</v>
      </c>
    </row>
    <row r="172" spans="1:1" x14ac:dyDescent="0.35">
      <c r="A172" t="s">
        <v>296</v>
      </c>
    </row>
    <row r="173" spans="1:1" x14ac:dyDescent="0.35">
      <c r="A173" t="s">
        <v>297</v>
      </c>
    </row>
    <row r="174" spans="1:1" x14ac:dyDescent="0.35">
      <c r="A174" t="s">
        <v>298</v>
      </c>
    </row>
    <row r="175" spans="1:1" x14ac:dyDescent="0.35">
      <c r="A175" t="s">
        <v>299</v>
      </c>
    </row>
    <row r="176" spans="1:1" x14ac:dyDescent="0.35">
      <c r="A176" t="s">
        <v>300</v>
      </c>
    </row>
    <row r="177" spans="1:1" x14ac:dyDescent="0.35">
      <c r="A177" t="s">
        <v>301</v>
      </c>
    </row>
    <row r="178" spans="1:1" x14ac:dyDescent="0.35">
      <c r="A178" t="s">
        <v>302</v>
      </c>
    </row>
    <row r="179" spans="1:1" x14ac:dyDescent="0.35">
      <c r="A179" t="s">
        <v>303</v>
      </c>
    </row>
    <row r="180" spans="1:1" x14ac:dyDescent="0.35">
      <c r="A180" t="s">
        <v>304</v>
      </c>
    </row>
    <row r="181" spans="1:1" x14ac:dyDescent="0.35">
      <c r="A181" t="s">
        <v>305</v>
      </c>
    </row>
    <row r="182" spans="1:1" x14ac:dyDescent="0.35">
      <c r="A182" t="s">
        <v>306</v>
      </c>
    </row>
    <row r="183" spans="1:1" x14ac:dyDescent="0.35">
      <c r="A183" t="s">
        <v>307</v>
      </c>
    </row>
    <row r="184" spans="1:1" x14ac:dyDescent="0.35">
      <c r="A184" t="s">
        <v>308</v>
      </c>
    </row>
    <row r="185" spans="1:1" x14ac:dyDescent="0.35">
      <c r="A185" t="s">
        <v>309</v>
      </c>
    </row>
    <row r="186" spans="1:1" x14ac:dyDescent="0.35">
      <c r="A186" t="s">
        <v>310</v>
      </c>
    </row>
    <row r="187" spans="1:1" x14ac:dyDescent="0.35">
      <c r="A187" t="s">
        <v>311</v>
      </c>
    </row>
    <row r="188" spans="1:1" x14ac:dyDescent="0.35">
      <c r="A188" t="s">
        <v>312</v>
      </c>
    </row>
    <row r="189" spans="1:1" x14ac:dyDescent="0.35">
      <c r="A189" t="s">
        <v>313</v>
      </c>
    </row>
    <row r="190" spans="1:1" x14ac:dyDescent="0.35">
      <c r="A190" t="s">
        <v>314</v>
      </c>
    </row>
    <row r="191" spans="1:1" x14ac:dyDescent="0.35">
      <c r="A191" t="s">
        <v>315</v>
      </c>
    </row>
    <row r="192" spans="1:1" x14ac:dyDescent="0.35">
      <c r="A192" t="s">
        <v>316</v>
      </c>
    </row>
    <row r="193" spans="1:1" x14ac:dyDescent="0.35">
      <c r="A193" t="s">
        <v>317</v>
      </c>
    </row>
    <row r="194" spans="1:1" x14ac:dyDescent="0.35">
      <c r="A194" t="s">
        <v>318</v>
      </c>
    </row>
    <row r="195" spans="1:1" x14ac:dyDescent="0.35">
      <c r="A195" t="s">
        <v>319</v>
      </c>
    </row>
    <row r="196" spans="1:1" x14ac:dyDescent="0.35">
      <c r="A196" t="s">
        <v>320</v>
      </c>
    </row>
    <row r="197" spans="1:1" x14ac:dyDescent="0.35">
      <c r="A197" t="s">
        <v>321</v>
      </c>
    </row>
    <row r="198" spans="1:1" x14ac:dyDescent="0.35">
      <c r="A198" t="s">
        <v>322</v>
      </c>
    </row>
    <row r="199" spans="1:1" x14ac:dyDescent="0.35">
      <c r="A199" t="s">
        <v>323</v>
      </c>
    </row>
    <row r="200" spans="1:1" x14ac:dyDescent="0.35">
      <c r="A200"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B316-1BAC-46F2-A499-8823E2816011}">
  <dimension ref="A1:H1505"/>
  <sheetViews>
    <sheetView topLeftCell="C1" zoomScaleNormal="100" workbookViewId="0">
      <selection activeCell="F13" sqref="F13"/>
    </sheetView>
  </sheetViews>
  <sheetFormatPr defaultRowHeight="13.5" x14ac:dyDescent="0.35"/>
  <cols>
    <col min="1" max="1" width="47.3125" style="21" customWidth="1"/>
    <col min="2" max="2" width="47.3125" style="7" customWidth="1"/>
    <col min="3" max="3" width="47.3125" style="22" customWidth="1"/>
    <col min="4" max="4" width="47.3125" style="21" customWidth="1"/>
    <col min="5" max="5" width="47.3125" style="22" customWidth="1"/>
    <col min="6" max="8" width="47.3125" style="7" customWidth="1"/>
    <col min="9" max="9" width="47.3125" customWidth="1"/>
    <col min="10" max="10" width="43.375" customWidth="1"/>
  </cols>
  <sheetData>
    <row r="1" spans="1:8" ht="13.9" x14ac:dyDescent="0.4">
      <c r="A1" s="66" t="s">
        <v>100</v>
      </c>
      <c r="B1" s="68" t="s">
        <v>458</v>
      </c>
      <c r="C1" s="67" t="s">
        <v>103</v>
      </c>
      <c r="D1" s="66" t="s">
        <v>45</v>
      </c>
      <c r="E1" s="67" t="s">
        <v>102</v>
      </c>
      <c r="F1" s="68" t="s">
        <v>101</v>
      </c>
      <c r="G1" s="68" t="s">
        <v>470</v>
      </c>
      <c r="H1" s="69"/>
    </row>
    <row r="2" spans="1:8" x14ac:dyDescent="0.35">
      <c r="A2" s="21" t="s">
        <v>99</v>
      </c>
      <c r="B2" s="22" t="s">
        <v>72</v>
      </c>
      <c r="C2" s="22" t="s">
        <v>72</v>
      </c>
      <c r="D2" s="39" t="s">
        <v>366</v>
      </c>
      <c r="E2" s="22" t="s">
        <v>72</v>
      </c>
      <c r="F2" s="7" t="s">
        <v>99</v>
      </c>
      <c r="G2" s="7" t="s">
        <v>471</v>
      </c>
    </row>
    <row r="3" spans="1:8" x14ac:dyDescent="0.35">
      <c r="A3" s="21" t="s">
        <v>391</v>
      </c>
      <c r="B3" s="21" t="s">
        <v>391</v>
      </c>
      <c r="C3" s="21" t="s">
        <v>391</v>
      </c>
      <c r="D3" s="21" t="s">
        <v>99</v>
      </c>
      <c r="E3" s="22" t="s">
        <v>99</v>
      </c>
      <c r="F3" s="21" t="s">
        <v>391</v>
      </c>
      <c r="G3" s="7" t="s">
        <v>472</v>
      </c>
    </row>
    <row r="4" spans="1:8" x14ac:dyDescent="0.35">
      <c r="A4" s="23">
        <v>0</v>
      </c>
      <c r="B4" s="22" t="s">
        <v>99</v>
      </c>
      <c r="C4" s="22" t="s">
        <v>99</v>
      </c>
      <c r="D4" s="21" t="s">
        <v>367</v>
      </c>
      <c r="E4" s="22" t="s">
        <v>367</v>
      </c>
      <c r="F4" s="137">
        <v>0</v>
      </c>
      <c r="G4" s="7" t="s">
        <v>473</v>
      </c>
    </row>
    <row r="5" spans="1:8" x14ac:dyDescent="0.35">
      <c r="A5" s="23">
        <v>0.01</v>
      </c>
      <c r="B5" s="24">
        <v>0</v>
      </c>
      <c r="C5" s="24">
        <v>0</v>
      </c>
      <c r="D5" s="21">
        <v>1</v>
      </c>
      <c r="E5" s="21">
        <v>1</v>
      </c>
      <c r="F5" s="7" t="s">
        <v>492</v>
      </c>
      <c r="G5" s="7" t="s">
        <v>474</v>
      </c>
    </row>
    <row r="6" spans="1:8" x14ac:dyDescent="0.35">
      <c r="A6" s="23">
        <v>0.02</v>
      </c>
      <c r="B6" s="93" t="s">
        <v>453</v>
      </c>
      <c r="C6" s="24">
        <v>0.01</v>
      </c>
      <c r="D6" s="21">
        <v>2</v>
      </c>
      <c r="E6" s="21">
        <v>2</v>
      </c>
      <c r="F6" s="7" t="s">
        <v>493</v>
      </c>
      <c r="G6" s="7" t="s">
        <v>475</v>
      </c>
    </row>
    <row r="7" spans="1:8" x14ac:dyDescent="0.35">
      <c r="A7" s="23">
        <v>0.03</v>
      </c>
      <c r="B7" s="93" t="s">
        <v>454</v>
      </c>
      <c r="C7" s="24">
        <v>0.02</v>
      </c>
      <c r="D7" s="21">
        <v>3</v>
      </c>
      <c r="E7" s="21">
        <v>3</v>
      </c>
      <c r="F7" s="7" t="s">
        <v>494</v>
      </c>
      <c r="G7" s="7" t="s">
        <v>476</v>
      </c>
    </row>
    <row r="8" spans="1:8" x14ac:dyDescent="0.35">
      <c r="A8" s="23">
        <v>0.04</v>
      </c>
      <c r="B8" s="93" t="s">
        <v>455</v>
      </c>
      <c r="C8" s="24">
        <v>0.03</v>
      </c>
      <c r="D8" s="21">
        <v>4</v>
      </c>
      <c r="E8" s="21">
        <v>4</v>
      </c>
      <c r="F8" s="7" t="s">
        <v>495</v>
      </c>
    </row>
    <row r="9" spans="1:8" x14ac:dyDescent="0.35">
      <c r="A9" s="23">
        <v>0.05</v>
      </c>
      <c r="B9" s="93" t="s">
        <v>456</v>
      </c>
      <c r="C9" s="24">
        <v>0.04</v>
      </c>
      <c r="D9" s="21">
        <v>5</v>
      </c>
      <c r="E9" s="21">
        <v>5</v>
      </c>
      <c r="F9" s="7" t="s">
        <v>496</v>
      </c>
    </row>
    <row r="10" spans="1:8" x14ac:dyDescent="0.35">
      <c r="A10" s="23">
        <v>0.06</v>
      </c>
      <c r="B10" s="93" t="s">
        <v>457</v>
      </c>
      <c r="C10" s="24">
        <v>0.05</v>
      </c>
      <c r="D10" s="21">
        <v>6</v>
      </c>
      <c r="E10" s="21">
        <v>6</v>
      </c>
    </row>
    <row r="11" spans="1:8" x14ac:dyDescent="0.35">
      <c r="A11" s="23">
        <v>7.0000000000000007E-2</v>
      </c>
      <c r="B11" s="93"/>
      <c r="C11" s="24">
        <v>0.06</v>
      </c>
      <c r="D11" s="21">
        <v>7</v>
      </c>
      <c r="E11" s="21">
        <v>7</v>
      </c>
    </row>
    <row r="12" spans="1:8" x14ac:dyDescent="0.35">
      <c r="A12" s="23">
        <v>0.08</v>
      </c>
      <c r="B12" s="93"/>
      <c r="C12" s="24">
        <v>7.0000000000000007E-2</v>
      </c>
      <c r="D12" s="21">
        <v>8</v>
      </c>
      <c r="E12" s="21">
        <v>8</v>
      </c>
    </row>
    <row r="13" spans="1:8" x14ac:dyDescent="0.35">
      <c r="A13" s="23">
        <v>0.09</v>
      </c>
      <c r="B13" s="93"/>
      <c r="C13" s="24">
        <v>0.08</v>
      </c>
      <c r="D13" s="21">
        <v>9</v>
      </c>
      <c r="E13" s="21">
        <v>9</v>
      </c>
    </row>
    <row r="14" spans="1:8" x14ac:dyDescent="0.35">
      <c r="A14" s="23">
        <v>0.1</v>
      </c>
      <c r="B14" s="93"/>
      <c r="C14" s="24">
        <v>0.09</v>
      </c>
      <c r="D14" s="21">
        <v>10</v>
      </c>
      <c r="E14" s="21">
        <v>10</v>
      </c>
    </row>
    <row r="15" spans="1:8" x14ac:dyDescent="0.35">
      <c r="A15" s="23">
        <v>0.11</v>
      </c>
      <c r="B15" s="93"/>
      <c r="C15" s="24">
        <v>0.1</v>
      </c>
      <c r="D15" s="21">
        <v>11</v>
      </c>
      <c r="E15" s="21">
        <v>11</v>
      </c>
    </row>
    <row r="16" spans="1:8" x14ac:dyDescent="0.35">
      <c r="A16" s="23">
        <v>0.12</v>
      </c>
      <c r="B16" s="93"/>
      <c r="C16" s="24">
        <v>0.11</v>
      </c>
      <c r="D16" s="21">
        <v>12</v>
      </c>
      <c r="E16" s="21">
        <v>12</v>
      </c>
    </row>
    <row r="17" spans="1:5" x14ac:dyDescent="0.35">
      <c r="A17" s="23">
        <v>0.13</v>
      </c>
      <c r="B17" s="93"/>
      <c r="C17" s="24">
        <v>0.12</v>
      </c>
      <c r="D17" s="21">
        <v>13</v>
      </c>
      <c r="E17" s="21">
        <v>13</v>
      </c>
    </row>
    <row r="18" spans="1:5" x14ac:dyDescent="0.35">
      <c r="A18" s="23">
        <v>0.14000000000000001</v>
      </c>
      <c r="B18" s="93"/>
      <c r="C18" s="24">
        <v>0.13</v>
      </c>
      <c r="D18" s="21">
        <v>14</v>
      </c>
      <c r="E18" s="21">
        <v>14</v>
      </c>
    </row>
    <row r="19" spans="1:5" x14ac:dyDescent="0.35">
      <c r="A19" s="23">
        <v>0.15</v>
      </c>
      <c r="B19" s="93"/>
      <c r="C19" s="24">
        <v>0.14000000000000001</v>
      </c>
      <c r="D19" s="21">
        <v>15</v>
      </c>
      <c r="E19" s="21">
        <v>15</v>
      </c>
    </row>
    <row r="20" spans="1:5" x14ac:dyDescent="0.35">
      <c r="A20" s="23">
        <v>0.16</v>
      </c>
      <c r="B20" s="93"/>
      <c r="C20" s="24">
        <v>0.15</v>
      </c>
      <c r="D20" s="21">
        <v>16</v>
      </c>
      <c r="E20" s="21">
        <v>16</v>
      </c>
    </row>
    <row r="21" spans="1:5" x14ac:dyDescent="0.35">
      <c r="A21" s="23">
        <v>0.17</v>
      </c>
      <c r="B21" s="93"/>
      <c r="C21" s="24">
        <v>0.16</v>
      </c>
      <c r="D21" s="21">
        <v>17</v>
      </c>
      <c r="E21" s="21">
        <v>17</v>
      </c>
    </row>
    <row r="22" spans="1:5" x14ac:dyDescent="0.35">
      <c r="A22" s="23">
        <v>0.18</v>
      </c>
      <c r="B22" s="93"/>
      <c r="C22" s="24">
        <v>0.17</v>
      </c>
      <c r="D22" s="21">
        <v>18</v>
      </c>
      <c r="E22" s="21">
        <v>18</v>
      </c>
    </row>
    <row r="23" spans="1:5" x14ac:dyDescent="0.35">
      <c r="A23" s="23">
        <v>0.19</v>
      </c>
      <c r="B23" s="93"/>
      <c r="C23" s="24">
        <v>0.18</v>
      </c>
      <c r="D23" s="21">
        <v>19</v>
      </c>
      <c r="E23" s="21">
        <v>19</v>
      </c>
    </row>
    <row r="24" spans="1:5" x14ac:dyDescent="0.35">
      <c r="A24" s="23">
        <v>0.2</v>
      </c>
      <c r="B24" s="93"/>
      <c r="C24" s="24">
        <v>0.19</v>
      </c>
      <c r="D24" s="21">
        <v>20</v>
      </c>
      <c r="E24" s="21">
        <v>20</v>
      </c>
    </row>
    <row r="25" spans="1:5" x14ac:dyDescent="0.35">
      <c r="A25" s="23">
        <v>0.21</v>
      </c>
      <c r="B25" s="93"/>
      <c r="C25" s="24">
        <v>0.2</v>
      </c>
      <c r="D25" s="21">
        <v>21</v>
      </c>
      <c r="E25" s="21">
        <v>21</v>
      </c>
    </row>
    <row r="26" spans="1:5" x14ac:dyDescent="0.35">
      <c r="A26" s="23">
        <v>0.22</v>
      </c>
      <c r="B26" s="93"/>
      <c r="C26" s="24">
        <v>0.21</v>
      </c>
      <c r="D26" s="21">
        <v>22</v>
      </c>
      <c r="E26" s="21">
        <v>22</v>
      </c>
    </row>
    <row r="27" spans="1:5" x14ac:dyDescent="0.35">
      <c r="A27" s="23">
        <v>0.23</v>
      </c>
      <c r="B27" s="93"/>
      <c r="C27" s="24">
        <v>0.22</v>
      </c>
      <c r="D27" s="21">
        <v>23</v>
      </c>
      <c r="E27" s="21">
        <v>23</v>
      </c>
    </row>
    <row r="28" spans="1:5" x14ac:dyDescent="0.35">
      <c r="A28" s="23">
        <v>0.24</v>
      </c>
      <c r="B28" s="93"/>
      <c r="C28" s="24">
        <v>0.23</v>
      </c>
      <c r="D28" s="21">
        <v>24</v>
      </c>
      <c r="E28" s="21">
        <v>24</v>
      </c>
    </row>
    <row r="29" spans="1:5" x14ac:dyDescent="0.35">
      <c r="A29" s="23">
        <v>0.25</v>
      </c>
      <c r="B29" s="93"/>
      <c r="C29" s="24">
        <v>0.24</v>
      </c>
      <c r="D29" s="21">
        <v>25</v>
      </c>
      <c r="E29" s="21">
        <v>25</v>
      </c>
    </row>
    <row r="30" spans="1:5" x14ac:dyDescent="0.35">
      <c r="A30" s="23">
        <v>0.26</v>
      </c>
      <c r="B30" s="93"/>
      <c r="C30" s="24">
        <v>0.25</v>
      </c>
      <c r="D30" s="21">
        <v>26</v>
      </c>
      <c r="E30" s="21">
        <v>26</v>
      </c>
    </row>
    <row r="31" spans="1:5" x14ac:dyDescent="0.35">
      <c r="A31" s="23">
        <v>0.27</v>
      </c>
      <c r="B31" s="93"/>
      <c r="C31" s="24">
        <v>0.26</v>
      </c>
      <c r="D31" s="21">
        <v>27</v>
      </c>
      <c r="E31" s="21">
        <v>27</v>
      </c>
    </row>
    <row r="32" spans="1:5" x14ac:dyDescent="0.35">
      <c r="A32" s="23">
        <v>0.28000000000000003</v>
      </c>
      <c r="B32" s="93"/>
      <c r="C32" s="24">
        <v>0.27</v>
      </c>
      <c r="D32" s="21">
        <v>28</v>
      </c>
      <c r="E32" s="21">
        <v>28</v>
      </c>
    </row>
    <row r="33" spans="1:5" x14ac:dyDescent="0.35">
      <c r="A33" s="23">
        <v>0.28999999999999998</v>
      </c>
      <c r="B33" s="93"/>
      <c r="C33" s="24">
        <v>0.28000000000000003</v>
      </c>
      <c r="D33" s="21">
        <v>29</v>
      </c>
      <c r="E33" s="21">
        <v>29</v>
      </c>
    </row>
    <row r="34" spans="1:5" x14ac:dyDescent="0.35">
      <c r="A34" s="23">
        <v>0.3</v>
      </c>
      <c r="B34" s="93"/>
      <c r="C34" s="24">
        <v>0.28999999999999998</v>
      </c>
      <c r="D34" s="21">
        <v>30</v>
      </c>
      <c r="E34" s="21">
        <v>30</v>
      </c>
    </row>
    <row r="35" spans="1:5" x14ac:dyDescent="0.35">
      <c r="A35" s="23">
        <v>0.31</v>
      </c>
      <c r="B35" s="93"/>
      <c r="C35" s="24">
        <v>0.3</v>
      </c>
      <c r="D35" s="21">
        <v>31</v>
      </c>
      <c r="E35" s="21">
        <v>31</v>
      </c>
    </row>
    <row r="36" spans="1:5" x14ac:dyDescent="0.35">
      <c r="A36" s="23">
        <v>0.32</v>
      </c>
      <c r="B36" s="93"/>
      <c r="C36" s="24">
        <v>0.31</v>
      </c>
      <c r="D36" s="21">
        <v>32</v>
      </c>
      <c r="E36" s="21">
        <v>32</v>
      </c>
    </row>
    <row r="37" spans="1:5" x14ac:dyDescent="0.35">
      <c r="A37" s="23">
        <v>0.33</v>
      </c>
      <c r="B37" s="93"/>
      <c r="C37" s="24">
        <v>0.32</v>
      </c>
      <c r="D37" s="21">
        <v>33</v>
      </c>
      <c r="E37" s="21">
        <v>33</v>
      </c>
    </row>
    <row r="38" spans="1:5" x14ac:dyDescent="0.35">
      <c r="A38" s="23">
        <v>0.34</v>
      </c>
      <c r="B38" s="93"/>
      <c r="C38" s="24">
        <v>0.33</v>
      </c>
      <c r="D38" s="21">
        <v>34</v>
      </c>
      <c r="E38" s="21">
        <v>34</v>
      </c>
    </row>
    <row r="39" spans="1:5" x14ac:dyDescent="0.35">
      <c r="A39" s="23">
        <v>0.35</v>
      </c>
      <c r="B39" s="93"/>
      <c r="C39" s="24">
        <v>0.34</v>
      </c>
      <c r="D39" s="21">
        <v>35</v>
      </c>
      <c r="E39" s="21">
        <v>35</v>
      </c>
    </row>
    <row r="40" spans="1:5" x14ac:dyDescent="0.35">
      <c r="A40" s="23">
        <v>0.36</v>
      </c>
      <c r="B40" s="93"/>
      <c r="C40" s="24">
        <v>0.35</v>
      </c>
      <c r="D40" s="21">
        <v>36</v>
      </c>
      <c r="E40" s="21">
        <v>36</v>
      </c>
    </row>
    <row r="41" spans="1:5" x14ac:dyDescent="0.35">
      <c r="A41" s="23">
        <v>0.37</v>
      </c>
      <c r="B41" s="93"/>
      <c r="C41" s="24">
        <v>0.36</v>
      </c>
      <c r="D41" s="21">
        <v>37</v>
      </c>
      <c r="E41" s="21">
        <v>37</v>
      </c>
    </row>
    <row r="42" spans="1:5" x14ac:dyDescent="0.35">
      <c r="A42" s="23">
        <v>0.38</v>
      </c>
      <c r="B42" s="93"/>
      <c r="C42" s="24">
        <v>0.37</v>
      </c>
      <c r="D42" s="21">
        <v>38</v>
      </c>
      <c r="E42" s="21">
        <v>38</v>
      </c>
    </row>
    <row r="43" spans="1:5" x14ac:dyDescent="0.35">
      <c r="A43" s="23">
        <v>0.39</v>
      </c>
      <c r="B43" s="93"/>
      <c r="C43" s="24">
        <v>0.38</v>
      </c>
      <c r="D43" s="21">
        <v>39</v>
      </c>
      <c r="E43" s="21">
        <v>39</v>
      </c>
    </row>
    <row r="44" spans="1:5" x14ac:dyDescent="0.35">
      <c r="A44" s="23">
        <v>0.4</v>
      </c>
      <c r="B44" s="93"/>
      <c r="C44" s="24">
        <v>0.39</v>
      </c>
      <c r="D44" s="21">
        <v>40</v>
      </c>
      <c r="E44" s="21">
        <v>40</v>
      </c>
    </row>
    <row r="45" spans="1:5" x14ac:dyDescent="0.35">
      <c r="A45" s="23">
        <v>0.41</v>
      </c>
      <c r="B45" s="93"/>
      <c r="C45" s="24">
        <v>0.4</v>
      </c>
      <c r="D45" s="21">
        <v>41</v>
      </c>
      <c r="E45" s="21">
        <v>41</v>
      </c>
    </row>
    <row r="46" spans="1:5" x14ac:dyDescent="0.35">
      <c r="A46" s="23">
        <v>0.42</v>
      </c>
      <c r="B46" s="93"/>
      <c r="C46" s="24">
        <v>0.41</v>
      </c>
      <c r="D46" s="21">
        <v>42</v>
      </c>
      <c r="E46" s="21">
        <v>42</v>
      </c>
    </row>
    <row r="47" spans="1:5" x14ac:dyDescent="0.35">
      <c r="A47" s="23">
        <v>0.43</v>
      </c>
      <c r="B47" s="93"/>
      <c r="C47" s="24">
        <v>0.42</v>
      </c>
      <c r="D47" s="21">
        <v>43</v>
      </c>
      <c r="E47" s="21">
        <v>43</v>
      </c>
    </row>
    <row r="48" spans="1:5" x14ac:dyDescent="0.35">
      <c r="A48" s="23">
        <v>0.44</v>
      </c>
      <c r="B48" s="93"/>
      <c r="C48" s="24">
        <v>0.43</v>
      </c>
      <c r="D48" s="21">
        <v>44</v>
      </c>
      <c r="E48" s="21">
        <v>44</v>
      </c>
    </row>
    <row r="49" spans="1:5" x14ac:dyDescent="0.35">
      <c r="A49" s="23">
        <v>0.45</v>
      </c>
      <c r="B49" s="93"/>
      <c r="C49" s="24">
        <v>0.44</v>
      </c>
      <c r="D49" s="21">
        <v>45</v>
      </c>
      <c r="E49" s="21">
        <v>45</v>
      </c>
    </row>
    <row r="50" spans="1:5" x14ac:dyDescent="0.35">
      <c r="A50" s="23">
        <v>0.46</v>
      </c>
      <c r="B50" s="93"/>
      <c r="C50" s="24">
        <v>0.45</v>
      </c>
      <c r="D50" s="21">
        <v>46</v>
      </c>
      <c r="E50" s="21">
        <v>46</v>
      </c>
    </row>
    <row r="51" spans="1:5" x14ac:dyDescent="0.35">
      <c r="A51" s="23">
        <v>0.47</v>
      </c>
      <c r="B51" s="93"/>
      <c r="C51" s="24">
        <v>0.46</v>
      </c>
      <c r="D51" s="21">
        <v>47</v>
      </c>
      <c r="E51" s="21">
        <v>47</v>
      </c>
    </row>
    <row r="52" spans="1:5" x14ac:dyDescent="0.35">
      <c r="A52" s="23">
        <v>0.48</v>
      </c>
      <c r="B52" s="93"/>
      <c r="C52" s="24">
        <v>0.47</v>
      </c>
      <c r="D52" s="21">
        <v>48</v>
      </c>
      <c r="E52" s="21">
        <v>48</v>
      </c>
    </row>
    <row r="53" spans="1:5" x14ac:dyDescent="0.35">
      <c r="A53" s="23">
        <v>0.49</v>
      </c>
      <c r="B53" s="93"/>
      <c r="C53" s="24">
        <v>0.48</v>
      </c>
      <c r="D53" s="21">
        <v>49</v>
      </c>
      <c r="E53" s="21">
        <v>49</v>
      </c>
    </row>
    <row r="54" spans="1:5" x14ac:dyDescent="0.35">
      <c r="A54" s="23">
        <v>0.5</v>
      </c>
      <c r="B54" s="93"/>
      <c r="C54" s="24">
        <v>0.49</v>
      </c>
      <c r="D54" s="21">
        <v>50</v>
      </c>
      <c r="E54" s="21">
        <v>50</v>
      </c>
    </row>
    <row r="55" spans="1:5" x14ac:dyDescent="0.35">
      <c r="A55" s="23">
        <v>0.51</v>
      </c>
      <c r="B55" s="93"/>
      <c r="C55" s="24">
        <v>0.5</v>
      </c>
      <c r="D55" s="21">
        <v>51</v>
      </c>
      <c r="E55" s="21">
        <v>51</v>
      </c>
    </row>
    <row r="56" spans="1:5" x14ac:dyDescent="0.35">
      <c r="A56" s="23">
        <v>0.52</v>
      </c>
      <c r="B56" s="93"/>
      <c r="C56" s="24">
        <v>0.51</v>
      </c>
      <c r="D56" s="21">
        <v>52</v>
      </c>
      <c r="E56" s="21">
        <v>52</v>
      </c>
    </row>
    <row r="57" spans="1:5" x14ac:dyDescent="0.35">
      <c r="A57" s="23">
        <v>0.53</v>
      </c>
      <c r="B57" s="93"/>
      <c r="C57" s="24">
        <v>0.52</v>
      </c>
      <c r="D57" s="21">
        <v>53</v>
      </c>
      <c r="E57" s="21">
        <v>53</v>
      </c>
    </row>
    <row r="58" spans="1:5" x14ac:dyDescent="0.35">
      <c r="A58" s="23">
        <v>0.54</v>
      </c>
      <c r="B58" s="93"/>
      <c r="C58" s="24">
        <v>0.53</v>
      </c>
      <c r="D58" s="21">
        <v>54</v>
      </c>
      <c r="E58" s="21">
        <v>54</v>
      </c>
    </row>
    <row r="59" spans="1:5" x14ac:dyDescent="0.35">
      <c r="A59" s="23">
        <v>0.55000000000000004</v>
      </c>
      <c r="B59" s="93"/>
      <c r="C59" s="24">
        <v>0.54</v>
      </c>
      <c r="D59" s="21">
        <v>55</v>
      </c>
      <c r="E59" s="21">
        <v>55</v>
      </c>
    </row>
    <row r="60" spans="1:5" x14ac:dyDescent="0.35">
      <c r="A60" s="23">
        <v>0.56000000000000005</v>
      </c>
      <c r="B60" s="93"/>
      <c r="C60" s="24">
        <v>0.55000000000000004</v>
      </c>
      <c r="D60" s="21">
        <v>56</v>
      </c>
      <c r="E60" s="21">
        <v>56</v>
      </c>
    </row>
    <row r="61" spans="1:5" x14ac:dyDescent="0.35">
      <c r="A61" s="23">
        <v>0.56999999999999995</v>
      </c>
      <c r="B61" s="93"/>
      <c r="C61" s="24">
        <v>0.56000000000000005</v>
      </c>
      <c r="D61" s="21">
        <v>57</v>
      </c>
      <c r="E61" s="21">
        <v>57</v>
      </c>
    </row>
    <row r="62" spans="1:5" x14ac:dyDescent="0.35">
      <c r="A62" s="23">
        <v>0.57999999999999996</v>
      </c>
      <c r="B62" s="93"/>
      <c r="C62" s="24">
        <v>0.56999999999999995</v>
      </c>
      <c r="D62" s="21">
        <v>58</v>
      </c>
      <c r="E62" s="21">
        <v>58</v>
      </c>
    </row>
    <row r="63" spans="1:5" x14ac:dyDescent="0.35">
      <c r="A63" s="23">
        <v>0.59</v>
      </c>
      <c r="B63" s="93"/>
      <c r="C63" s="24">
        <v>0.57999999999999996</v>
      </c>
      <c r="D63" s="21">
        <v>59</v>
      </c>
      <c r="E63" s="21">
        <v>59</v>
      </c>
    </row>
    <row r="64" spans="1:5" x14ac:dyDescent="0.35">
      <c r="A64" s="23">
        <v>0.6</v>
      </c>
      <c r="B64" s="93"/>
      <c r="C64" s="24">
        <v>0.59</v>
      </c>
      <c r="D64" s="21">
        <v>60</v>
      </c>
      <c r="E64" s="21">
        <v>60</v>
      </c>
    </row>
    <row r="65" spans="1:5" x14ac:dyDescent="0.35">
      <c r="A65" s="23">
        <v>0.61</v>
      </c>
      <c r="B65" s="93"/>
      <c r="C65" s="24">
        <v>0.6</v>
      </c>
      <c r="D65" s="21">
        <v>61</v>
      </c>
      <c r="E65" s="21">
        <v>61</v>
      </c>
    </row>
    <row r="66" spans="1:5" x14ac:dyDescent="0.35">
      <c r="A66" s="23">
        <v>0.62</v>
      </c>
      <c r="B66" s="93"/>
      <c r="C66" s="24">
        <v>0.61</v>
      </c>
      <c r="D66" s="21">
        <v>62</v>
      </c>
      <c r="E66" s="21">
        <v>62</v>
      </c>
    </row>
    <row r="67" spans="1:5" x14ac:dyDescent="0.35">
      <c r="A67" s="23">
        <v>0.63</v>
      </c>
      <c r="B67" s="93"/>
      <c r="C67" s="24">
        <v>0.62</v>
      </c>
      <c r="D67" s="21">
        <v>63</v>
      </c>
      <c r="E67" s="21">
        <v>63</v>
      </c>
    </row>
    <row r="68" spans="1:5" x14ac:dyDescent="0.35">
      <c r="A68" s="23">
        <v>0.64</v>
      </c>
      <c r="B68" s="93"/>
      <c r="C68" s="24">
        <v>0.63</v>
      </c>
      <c r="D68" s="21">
        <v>64</v>
      </c>
      <c r="E68" s="21">
        <v>64</v>
      </c>
    </row>
    <row r="69" spans="1:5" x14ac:dyDescent="0.35">
      <c r="A69" s="23">
        <v>0.65</v>
      </c>
      <c r="B69" s="93"/>
      <c r="C69" s="24">
        <v>0.64</v>
      </c>
      <c r="D69" s="21">
        <v>65</v>
      </c>
      <c r="E69" s="21">
        <v>65</v>
      </c>
    </row>
    <row r="70" spans="1:5" x14ac:dyDescent="0.35">
      <c r="A70" s="23">
        <v>0.66</v>
      </c>
      <c r="B70" s="93"/>
      <c r="C70" s="24">
        <v>0.65</v>
      </c>
      <c r="D70" s="21">
        <v>66</v>
      </c>
      <c r="E70" s="21">
        <v>66</v>
      </c>
    </row>
    <row r="71" spans="1:5" x14ac:dyDescent="0.35">
      <c r="A71" s="23">
        <v>0.67</v>
      </c>
      <c r="B71" s="93"/>
      <c r="C71" s="24">
        <v>0.66</v>
      </c>
      <c r="D71" s="21">
        <v>67</v>
      </c>
      <c r="E71" s="21">
        <v>67</v>
      </c>
    </row>
    <row r="72" spans="1:5" x14ac:dyDescent="0.35">
      <c r="A72" s="23">
        <v>0.68</v>
      </c>
      <c r="B72" s="93"/>
      <c r="C72" s="24">
        <v>0.67</v>
      </c>
      <c r="D72" s="21">
        <v>68</v>
      </c>
      <c r="E72" s="21">
        <v>68</v>
      </c>
    </row>
    <row r="73" spans="1:5" x14ac:dyDescent="0.35">
      <c r="A73" s="23">
        <v>0.69</v>
      </c>
      <c r="B73" s="93"/>
      <c r="C73" s="24">
        <v>0.68</v>
      </c>
      <c r="D73" s="21">
        <v>69</v>
      </c>
      <c r="E73" s="21">
        <v>69</v>
      </c>
    </row>
    <row r="74" spans="1:5" x14ac:dyDescent="0.35">
      <c r="A74" s="23">
        <v>0.7</v>
      </c>
      <c r="B74" s="93"/>
      <c r="C74" s="24">
        <v>0.69</v>
      </c>
      <c r="D74" s="21">
        <v>70</v>
      </c>
      <c r="E74" s="21">
        <v>70</v>
      </c>
    </row>
    <row r="75" spans="1:5" x14ac:dyDescent="0.35">
      <c r="A75" s="23">
        <v>0.71</v>
      </c>
      <c r="B75" s="93"/>
      <c r="C75" s="24">
        <v>0.7</v>
      </c>
      <c r="D75" s="21">
        <v>71</v>
      </c>
      <c r="E75" s="21">
        <v>71</v>
      </c>
    </row>
    <row r="76" spans="1:5" x14ac:dyDescent="0.35">
      <c r="A76" s="23">
        <v>0.72</v>
      </c>
      <c r="B76" s="93"/>
      <c r="C76" s="24">
        <v>0.71</v>
      </c>
      <c r="D76" s="21">
        <v>72</v>
      </c>
      <c r="E76" s="21">
        <v>72</v>
      </c>
    </row>
    <row r="77" spans="1:5" x14ac:dyDescent="0.35">
      <c r="A77" s="23">
        <v>0.73</v>
      </c>
      <c r="B77" s="93"/>
      <c r="C77" s="24">
        <v>0.72</v>
      </c>
      <c r="D77" s="21">
        <v>73</v>
      </c>
      <c r="E77" s="21">
        <v>73</v>
      </c>
    </row>
    <row r="78" spans="1:5" x14ac:dyDescent="0.35">
      <c r="A78" s="23">
        <v>0.74</v>
      </c>
      <c r="B78" s="93"/>
      <c r="C78" s="24">
        <v>0.73</v>
      </c>
      <c r="D78" s="21">
        <v>74</v>
      </c>
      <c r="E78" s="21">
        <v>74</v>
      </c>
    </row>
    <row r="79" spans="1:5" x14ac:dyDescent="0.35">
      <c r="A79" s="23">
        <v>0.75</v>
      </c>
      <c r="B79" s="93"/>
      <c r="C79" s="24">
        <v>0.74</v>
      </c>
      <c r="D79" s="21">
        <v>75</v>
      </c>
      <c r="E79" s="21">
        <v>75</v>
      </c>
    </row>
    <row r="80" spans="1:5" x14ac:dyDescent="0.35">
      <c r="A80" s="23">
        <v>0.76</v>
      </c>
      <c r="B80" s="93"/>
      <c r="C80" s="24">
        <v>0.75</v>
      </c>
      <c r="D80" s="21">
        <v>76</v>
      </c>
      <c r="E80" s="21">
        <v>76</v>
      </c>
    </row>
    <row r="81" spans="1:5" x14ac:dyDescent="0.35">
      <c r="A81" s="23">
        <v>0.77</v>
      </c>
      <c r="B81" s="93"/>
      <c r="C81" s="24">
        <v>0.76</v>
      </c>
      <c r="D81" s="21">
        <v>77</v>
      </c>
      <c r="E81" s="21">
        <v>77</v>
      </c>
    </row>
    <row r="82" spans="1:5" x14ac:dyDescent="0.35">
      <c r="A82" s="23">
        <v>0.78</v>
      </c>
      <c r="B82" s="93"/>
      <c r="C82" s="24">
        <v>0.77</v>
      </c>
      <c r="D82" s="21">
        <v>78</v>
      </c>
      <c r="E82" s="21">
        <v>78</v>
      </c>
    </row>
    <row r="83" spans="1:5" x14ac:dyDescent="0.35">
      <c r="A83" s="23">
        <v>0.79</v>
      </c>
      <c r="B83" s="93"/>
      <c r="C83" s="24">
        <v>0.78</v>
      </c>
      <c r="D83" s="21">
        <v>79</v>
      </c>
      <c r="E83" s="21">
        <v>79</v>
      </c>
    </row>
    <row r="84" spans="1:5" x14ac:dyDescent="0.35">
      <c r="A84" s="23">
        <v>0.8</v>
      </c>
      <c r="B84" s="93"/>
      <c r="C84" s="24">
        <v>0.79</v>
      </c>
      <c r="D84" s="21">
        <v>80</v>
      </c>
      <c r="E84" s="21">
        <v>80</v>
      </c>
    </row>
    <row r="85" spans="1:5" x14ac:dyDescent="0.35">
      <c r="A85" s="23">
        <v>0.81</v>
      </c>
      <c r="B85" s="93"/>
      <c r="C85" s="24">
        <v>0.8</v>
      </c>
      <c r="D85" s="21">
        <v>81</v>
      </c>
      <c r="E85" s="21">
        <v>81</v>
      </c>
    </row>
    <row r="86" spans="1:5" x14ac:dyDescent="0.35">
      <c r="A86" s="23">
        <v>0.82</v>
      </c>
      <c r="B86" s="93"/>
      <c r="C86" s="24">
        <v>0.81</v>
      </c>
      <c r="D86" s="21">
        <v>82</v>
      </c>
      <c r="E86" s="21">
        <v>82</v>
      </c>
    </row>
    <row r="87" spans="1:5" x14ac:dyDescent="0.35">
      <c r="A87" s="23">
        <v>0.83</v>
      </c>
      <c r="B87" s="93"/>
      <c r="C87" s="24">
        <v>0.82</v>
      </c>
      <c r="D87" s="21">
        <v>83</v>
      </c>
      <c r="E87" s="21">
        <v>83</v>
      </c>
    </row>
    <row r="88" spans="1:5" x14ac:dyDescent="0.35">
      <c r="A88" s="23">
        <v>0.84</v>
      </c>
      <c r="B88" s="93"/>
      <c r="C88" s="24">
        <v>0.83</v>
      </c>
      <c r="D88" s="21">
        <v>84</v>
      </c>
      <c r="E88" s="21">
        <v>84</v>
      </c>
    </row>
    <row r="89" spans="1:5" x14ac:dyDescent="0.35">
      <c r="A89" s="23">
        <v>0.85</v>
      </c>
      <c r="B89" s="93"/>
      <c r="C89" s="24">
        <v>0.84</v>
      </c>
      <c r="D89" s="21">
        <v>85</v>
      </c>
      <c r="E89" s="21">
        <v>85</v>
      </c>
    </row>
    <row r="90" spans="1:5" x14ac:dyDescent="0.35">
      <c r="A90" s="23">
        <v>0.86</v>
      </c>
      <c r="B90" s="93"/>
      <c r="C90" s="24">
        <v>0.85</v>
      </c>
      <c r="D90" s="21">
        <v>86</v>
      </c>
      <c r="E90" s="21">
        <v>86</v>
      </c>
    </row>
    <row r="91" spans="1:5" x14ac:dyDescent="0.35">
      <c r="A91" s="23">
        <v>0.87</v>
      </c>
      <c r="B91" s="93"/>
      <c r="C91" s="24">
        <v>0.86</v>
      </c>
      <c r="D91" s="21">
        <v>87</v>
      </c>
      <c r="E91" s="21">
        <v>87</v>
      </c>
    </row>
    <row r="92" spans="1:5" x14ac:dyDescent="0.35">
      <c r="A92" s="23">
        <v>0.88</v>
      </c>
      <c r="B92" s="93"/>
      <c r="C92" s="24">
        <v>0.87</v>
      </c>
      <c r="D92" s="21">
        <v>88</v>
      </c>
      <c r="E92" s="21">
        <v>88</v>
      </c>
    </row>
    <row r="93" spans="1:5" x14ac:dyDescent="0.35">
      <c r="A93" s="23">
        <v>0.89</v>
      </c>
      <c r="B93" s="93"/>
      <c r="C93" s="24">
        <v>0.88</v>
      </c>
      <c r="D93" s="21">
        <v>89</v>
      </c>
      <c r="E93" s="21">
        <v>89</v>
      </c>
    </row>
    <row r="94" spans="1:5" x14ac:dyDescent="0.35">
      <c r="A94" s="23">
        <v>0.9</v>
      </c>
      <c r="B94" s="93"/>
      <c r="C94" s="24">
        <v>0.89</v>
      </c>
      <c r="D94" s="21">
        <v>90</v>
      </c>
      <c r="E94" s="21">
        <v>90</v>
      </c>
    </row>
    <row r="95" spans="1:5" x14ac:dyDescent="0.35">
      <c r="A95" s="23">
        <v>0.91</v>
      </c>
      <c r="B95" s="93"/>
      <c r="C95" s="24">
        <v>0.9</v>
      </c>
      <c r="D95" s="21">
        <v>91</v>
      </c>
      <c r="E95" s="21">
        <v>91</v>
      </c>
    </row>
    <row r="96" spans="1:5" x14ac:dyDescent="0.35">
      <c r="A96" s="23">
        <v>0.92</v>
      </c>
      <c r="B96" s="93"/>
      <c r="C96" s="24">
        <v>0.91</v>
      </c>
      <c r="D96" s="21">
        <v>92</v>
      </c>
      <c r="E96" s="21">
        <v>92</v>
      </c>
    </row>
    <row r="97" spans="1:5" x14ac:dyDescent="0.35">
      <c r="A97" s="23">
        <v>0.93</v>
      </c>
      <c r="B97" s="93"/>
      <c r="C97" s="24">
        <v>0.92</v>
      </c>
      <c r="D97" s="21">
        <v>93</v>
      </c>
      <c r="E97" s="21">
        <v>93</v>
      </c>
    </row>
    <row r="98" spans="1:5" x14ac:dyDescent="0.35">
      <c r="A98" s="23">
        <v>0.94</v>
      </c>
      <c r="B98" s="93"/>
      <c r="C98" s="24">
        <v>0.93</v>
      </c>
      <c r="D98" s="21">
        <v>94</v>
      </c>
      <c r="E98" s="21">
        <v>94</v>
      </c>
    </row>
    <row r="99" spans="1:5" x14ac:dyDescent="0.35">
      <c r="A99" s="23">
        <v>0.95</v>
      </c>
      <c r="B99" s="93"/>
      <c r="C99" s="24">
        <v>0.94</v>
      </c>
      <c r="D99" s="21">
        <v>95</v>
      </c>
      <c r="E99" s="21">
        <v>95</v>
      </c>
    </row>
    <row r="100" spans="1:5" x14ac:dyDescent="0.35">
      <c r="A100" s="23">
        <v>0.96</v>
      </c>
      <c r="B100" s="93"/>
      <c r="C100" s="24">
        <v>0.95</v>
      </c>
      <c r="D100" s="21">
        <v>96</v>
      </c>
      <c r="E100" s="21">
        <v>96</v>
      </c>
    </row>
    <row r="101" spans="1:5" x14ac:dyDescent="0.35">
      <c r="A101" s="23">
        <v>0.97</v>
      </c>
      <c r="B101" s="93"/>
      <c r="C101" s="24">
        <v>0.96</v>
      </c>
      <c r="D101" s="21">
        <v>97</v>
      </c>
      <c r="E101" s="21">
        <v>97</v>
      </c>
    </row>
    <row r="102" spans="1:5" x14ac:dyDescent="0.35">
      <c r="A102" s="23">
        <v>0.98</v>
      </c>
      <c r="B102" s="93"/>
      <c r="C102" s="24">
        <v>0.97</v>
      </c>
      <c r="D102" s="21">
        <v>98</v>
      </c>
      <c r="E102" s="21">
        <v>98</v>
      </c>
    </row>
    <row r="103" spans="1:5" x14ac:dyDescent="0.35">
      <c r="A103" s="23">
        <v>0.99</v>
      </c>
      <c r="B103" s="93"/>
      <c r="C103" s="24">
        <v>0.98</v>
      </c>
      <c r="D103" s="21">
        <v>99</v>
      </c>
      <c r="E103" s="21">
        <v>99</v>
      </c>
    </row>
    <row r="104" spans="1:5" x14ac:dyDescent="0.35">
      <c r="A104" s="23">
        <v>1</v>
      </c>
      <c r="B104" s="93"/>
      <c r="C104" s="24">
        <v>0.99</v>
      </c>
      <c r="D104" s="21">
        <v>100</v>
      </c>
      <c r="E104" s="21">
        <v>100</v>
      </c>
    </row>
    <row r="105" spans="1:5" x14ac:dyDescent="0.35">
      <c r="C105" s="24">
        <v>1</v>
      </c>
      <c r="D105" s="21">
        <v>101</v>
      </c>
      <c r="E105" s="21">
        <v>101</v>
      </c>
    </row>
    <row r="106" spans="1:5" x14ac:dyDescent="0.35">
      <c r="D106" s="21">
        <v>102</v>
      </c>
      <c r="E106" s="21">
        <v>102</v>
      </c>
    </row>
    <row r="107" spans="1:5" x14ac:dyDescent="0.35">
      <c r="D107" s="21">
        <v>103</v>
      </c>
      <c r="E107" s="21">
        <v>103</v>
      </c>
    </row>
    <row r="108" spans="1:5" x14ac:dyDescent="0.35">
      <c r="D108" s="21">
        <v>104</v>
      </c>
      <c r="E108" s="21">
        <v>104</v>
      </c>
    </row>
    <row r="109" spans="1:5" x14ac:dyDescent="0.35">
      <c r="D109" s="21">
        <v>105</v>
      </c>
      <c r="E109" s="21">
        <v>105</v>
      </c>
    </row>
    <row r="110" spans="1:5" x14ac:dyDescent="0.35">
      <c r="D110" s="21">
        <v>106</v>
      </c>
      <c r="E110" s="21">
        <v>106</v>
      </c>
    </row>
    <row r="111" spans="1:5" x14ac:dyDescent="0.35">
      <c r="D111" s="21">
        <v>107</v>
      </c>
      <c r="E111" s="21">
        <v>107</v>
      </c>
    </row>
    <row r="112" spans="1:5" x14ac:dyDescent="0.35">
      <c r="D112" s="21">
        <v>108</v>
      </c>
      <c r="E112" s="21">
        <v>108</v>
      </c>
    </row>
    <row r="113" spans="4:5" x14ac:dyDescent="0.35">
      <c r="D113" s="21">
        <v>109</v>
      </c>
      <c r="E113" s="21">
        <v>109</v>
      </c>
    </row>
    <row r="114" spans="4:5" x14ac:dyDescent="0.35">
      <c r="D114" s="21">
        <v>110</v>
      </c>
      <c r="E114" s="21">
        <v>110</v>
      </c>
    </row>
    <row r="115" spans="4:5" x14ac:dyDescent="0.35">
      <c r="D115" s="21">
        <v>111</v>
      </c>
      <c r="E115" s="21">
        <v>111</v>
      </c>
    </row>
    <row r="116" spans="4:5" x14ac:dyDescent="0.35">
      <c r="D116" s="21">
        <v>112</v>
      </c>
      <c r="E116" s="21">
        <v>112</v>
      </c>
    </row>
    <row r="117" spans="4:5" x14ac:dyDescent="0.35">
      <c r="D117" s="21">
        <v>113</v>
      </c>
      <c r="E117" s="21">
        <v>113</v>
      </c>
    </row>
    <row r="118" spans="4:5" x14ac:dyDescent="0.35">
      <c r="D118" s="21">
        <v>114</v>
      </c>
      <c r="E118" s="21">
        <v>114</v>
      </c>
    </row>
    <row r="119" spans="4:5" x14ac:dyDescent="0.35">
      <c r="D119" s="21">
        <v>115</v>
      </c>
      <c r="E119" s="21">
        <v>115</v>
      </c>
    </row>
    <row r="120" spans="4:5" x14ac:dyDescent="0.35">
      <c r="D120" s="21">
        <v>116</v>
      </c>
      <c r="E120" s="21">
        <v>116</v>
      </c>
    </row>
    <row r="121" spans="4:5" x14ac:dyDescent="0.35">
      <c r="D121" s="21">
        <v>117</v>
      </c>
      <c r="E121" s="21">
        <v>117</v>
      </c>
    </row>
    <row r="122" spans="4:5" x14ac:dyDescent="0.35">
      <c r="D122" s="21">
        <v>118</v>
      </c>
      <c r="E122" s="21">
        <v>118</v>
      </c>
    </row>
    <row r="123" spans="4:5" x14ac:dyDescent="0.35">
      <c r="D123" s="21">
        <v>119</v>
      </c>
      <c r="E123" s="21">
        <v>119</v>
      </c>
    </row>
    <row r="124" spans="4:5" x14ac:dyDescent="0.35">
      <c r="D124" s="21">
        <v>120</v>
      </c>
      <c r="E124" s="21">
        <v>120</v>
      </c>
    </row>
    <row r="125" spans="4:5" x14ac:dyDescent="0.35">
      <c r="D125" s="21">
        <v>121</v>
      </c>
      <c r="E125" s="21">
        <v>121</v>
      </c>
    </row>
    <row r="126" spans="4:5" x14ac:dyDescent="0.35">
      <c r="D126" s="21">
        <v>122</v>
      </c>
      <c r="E126" s="21">
        <v>122</v>
      </c>
    </row>
    <row r="127" spans="4:5" x14ac:dyDescent="0.35">
      <c r="D127" s="21">
        <v>123</v>
      </c>
      <c r="E127" s="21">
        <v>123</v>
      </c>
    </row>
    <row r="128" spans="4:5" x14ac:dyDescent="0.35">
      <c r="D128" s="21">
        <v>124</v>
      </c>
      <c r="E128" s="21">
        <v>124</v>
      </c>
    </row>
    <row r="129" spans="4:5" x14ac:dyDescent="0.35">
      <c r="D129" s="21">
        <v>125</v>
      </c>
      <c r="E129" s="21">
        <v>125</v>
      </c>
    </row>
    <row r="130" spans="4:5" x14ac:dyDescent="0.35">
      <c r="D130" s="21">
        <v>126</v>
      </c>
      <c r="E130" s="21">
        <v>126</v>
      </c>
    </row>
    <row r="131" spans="4:5" x14ac:dyDescent="0.35">
      <c r="D131" s="21">
        <v>127</v>
      </c>
      <c r="E131" s="21">
        <v>127</v>
      </c>
    </row>
    <row r="132" spans="4:5" x14ac:dyDescent="0.35">
      <c r="D132" s="21">
        <v>128</v>
      </c>
      <c r="E132" s="21">
        <v>128</v>
      </c>
    </row>
    <row r="133" spans="4:5" x14ac:dyDescent="0.35">
      <c r="D133" s="21">
        <v>129</v>
      </c>
      <c r="E133" s="21">
        <v>129</v>
      </c>
    </row>
    <row r="134" spans="4:5" x14ac:dyDescent="0.35">
      <c r="D134" s="21">
        <v>130</v>
      </c>
      <c r="E134" s="21">
        <v>130</v>
      </c>
    </row>
    <row r="135" spans="4:5" x14ac:dyDescent="0.35">
      <c r="D135" s="21">
        <v>131</v>
      </c>
      <c r="E135" s="21">
        <v>131</v>
      </c>
    </row>
    <row r="136" spans="4:5" x14ac:dyDescent="0.35">
      <c r="D136" s="21">
        <v>132</v>
      </c>
      <c r="E136" s="21">
        <v>132</v>
      </c>
    </row>
    <row r="137" spans="4:5" x14ac:dyDescent="0.35">
      <c r="D137" s="21">
        <v>133</v>
      </c>
      <c r="E137" s="21">
        <v>133</v>
      </c>
    </row>
    <row r="138" spans="4:5" x14ac:dyDescent="0.35">
      <c r="D138" s="21">
        <v>134</v>
      </c>
      <c r="E138" s="21">
        <v>134</v>
      </c>
    </row>
    <row r="139" spans="4:5" x14ac:dyDescent="0.35">
      <c r="D139" s="21">
        <v>135</v>
      </c>
      <c r="E139" s="21">
        <v>135</v>
      </c>
    </row>
    <row r="140" spans="4:5" x14ac:dyDescent="0.35">
      <c r="D140" s="21">
        <v>136</v>
      </c>
      <c r="E140" s="21">
        <v>136</v>
      </c>
    </row>
    <row r="141" spans="4:5" x14ac:dyDescent="0.35">
      <c r="D141" s="21">
        <v>137</v>
      </c>
      <c r="E141" s="21">
        <v>137</v>
      </c>
    </row>
    <row r="142" spans="4:5" x14ac:dyDescent="0.35">
      <c r="D142" s="21">
        <v>138</v>
      </c>
      <c r="E142" s="21">
        <v>138</v>
      </c>
    </row>
    <row r="143" spans="4:5" x14ac:dyDescent="0.35">
      <c r="D143" s="21">
        <v>139</v>
      </c>
      <c r="E143" s="21">
        <v>139</v>
      </c>
    </row>
    <row r="144" spans="4:5" x14ac:dyDescent="0.35">
      <c r="D144" s="21">
        <v>140</v>
      </c>
      <c r="E144" s="21">
        <v>140</v>
      </c>
    </row>
    <row r="145" spans="4:5" x14ac:dyDescent="0.35">
      <c r="D145" s="21">
        <v>141</v>
      </c>
      <c r="E145" s="21">
        <v>141</v>
      </c>
    </row>
    <row r="146" spans="4:5" x14ac:dyDescent="0.35">
      <c r="D146" s="21">
        <v>142</v>
      </c>
      <c r="E146" s="21">
        <v>142</v>
      </c>
    </row>
    <row r="147" spans="4:5" x14ac:dyDescent="0.35">
      <c r="D147" s="21">
        <v>143</v>
      </c>
      <c r="E147" s="21">
        <v>143</v>
      </c>
    </row>
    <row r="148" spans="4:5" x14ac:dyDescent="0.35">
      <c r="D148" s="21">
        <v>144</v>
      </c>
      <c r="E148" s="21">
        <v>144</v>
      </c>
    </row>
    <row r="149" spans="4:5" x14ac:dyDescent="0.35">
      <c r="D149" s="21">
        <v>145</v>
      </c>
      <c r="E149" s="21">
        <v>145</v>
      </c>
    </row>
    <row r="150" spans="4:5" x14ac:dyDescent="0.35">
      <c r="D150" s="21">
        <v>146</v>
      </c>
      <c r="E150" s="21">
        <v>146</v>
      </c>
    </row>
    <row r="151" spans="4:5" x14ac:dyDescent="0.35">
      <c r="D151" s="21">
        <v>147</v>
      </c>
      <c r="E151" s="21">
        <v>147</v>
      </c>
    </row>
    <row r="152" spans="4:5" x14ac:dyDescent="0.35">
      <c r="D152" s="21">
        <v>148</v>
      </c>
      <c r="E152" s="21">
        <v>148</v>
      </c>
    </row>
    <row r="153" spans="4:5" x14ac:dyDescent="0.35">
      <c r="D153" s="21">
        <v>149</v>
      </c>
      <c r="E153" s="21">
        <v>149</v>
      </c>
    </row>
    <row r="154" spans="4:5" x14ac:dyDescent="0.35">
      <c r="D154" s="21">
        <v>150</v>
      </c>
      <c r="E154" s="21">
        <v>150</v>
      </c>
    </row>
    <row r="155" spans="4:5" x14ac:dyDescent="0.35">
      <c r="D155" s="21">
        <v>151</v>
      </c>
      <c r="E155" s="21">
        <v>151</v>
      </c>
    </row>
    <row r="156" spans="4:5" x14ac:dyDescent="0.35">
      <c r="D156" s="21">
        <v>152</v>
      </c>
      <c r="E156" s="21">
        <v>152</v>
      </c>
    </row>
    <row r="157" spans="4:5" x14ac:dyDescent="0.35">
      <c r="D157" s="21">
        <v>153</v>
      </c>
      <c r="E157" s="21">
        <v>153</v>
      </c>
    </row>
    <row r="158" spans="4:5" x14ac:dyDescent="0.35">
      <c r="D158" s="21">
        <v>154</v>
      </c>
      <c r="E158" s="21">
        <v>154</v>
      </c>
    </row>
    <row r="159" spans="4:5" x14ac:dyDescent="0.35">
      <c r="D159" s="21">
        <v>155</v>
      </c>
      <c r="E159" s="21">
        <v>155</v>
      </c>
    </row>
    <row r="160" spans="4:5" x14ac:dyDescent="0.35">
      <c r="D160" s="21">
        <v>156</v>
      </c>
      <c r="E160" s="21">
        <v>156</v>
      </c>
    </row>
    <row r="161" spans="4:5" x14ac:dyDescent="0.35">
      <c r="D161" s="21">
        <v>157</v>
      </c>
      <c r="E161" s="21">
        <v>157</v>
      </c>
    </row>
    <row r="162" spans="4:5" x14ac:dyDescent="0.35">
      <c r="D162" s="21">
        <v>158</v>
      </c>
      <c r="E162" s="21">
        <v>158</v>
      </c>
    </row>
    <row r="163" spans="4:5" x14ac:dyDescent="0.35">
      <c r="D163" s="21">
        <v>159</v>
      </c>
      <c r="E163" s="21">
        <v>159</v>
      </c>
    </row>
    <row r="164" spans="4:5" x14ac:dyDescent="0.35">
      <c r="D164" s="21">
        <v>160</v>
      </c>
      <c r="E164" s="21">
        <v>160</v>
      </c>
    </row>
    <row r="165" spans="4:5" x14ac:dyDescent="0.35">
      <c r="D165" s="21">
        <v>161</v>
      </c>
      <c r="E165" s="21">
        <v>161</v>
      </c>
    </row>
    <row r="166" spans="4:5" x14ac:dyDescent="0.35">
      <c r="D166" s="21">
        <v>162</v>
      </c>
      <c r="E166" s="21">
        <v>162</v>
      </c>
    </row>
    <row r="167" spans="4:5" x14ac:dyDescent="0.35">
      <c r="D167" s="21">
        <v>163</v>
      </c>
      <c r="E167" s="21">
        <v>163</v>
      </c>
    </row>
    <row r="168" spans="4:5" x14ac:dyDescent="0.35">
      <c r="D168" s="21">
        <v>164</v>
      </c>
      <c r="E168" s="21">
        <v>164</v>
      </c>
    </row>
    <row r="169" spans="4:5" x14ac:dyDescent="0.35">
      <c r="D169" s="21">
        <v>165</v>
      </c>
      <c r="E169" s="21">
        <v>165</v>
      </c>
    </row>
    <row r="170" spans="4:5" x14ac:dyDescent="0.35">
      <c r="D170" s="21">
        <v>166</v>
      </c>
      <c r="E170" s="21">
        <v>166</v>
      </c>
    </row>
    <row r="171" spans="4:5" x14ac:dyDescent="0.35">
      <c r="D171" s="21">
        <v>167</v>
      </c>
      <c r="E171" s="21">
        <v>167</v>
      </c>
    </row>
    <row r="172" spans="4:5" x14ac:dyDescent="0.35">
      <c r="D172" s="21">
        <v>168</v>
      </c>
      <c r="E172" s="21">
        <v>168</v>
      </c>
    </row>
    <row r="173" spans="4:5" x14ac:dyDescent="0.35">
      <c r="D173" s="21">
        <v>169</v>
      </c>
      <c r="E173" s="21">
        <v>169</v>
      </c>
    </row>
    <row r="174" spans="4:5" x14ac:dyDescent="0.35">
      <c r="D174" s="21">
        <v>170</v>
      </c>
      <c r="E174" s="21">
        <v>170</v>
      </c>
    </row>
    <row r="175" spans="4:5" x14ac:dyDescent="0.35">
      <c r="D175" s="21">
        <v>171</v>
      </c>
      <c r="E175" s="21">
        <v>171</v>
      </c>
    </row>
    <row r="176" spans="4:5" x14ac:dyDescent="0.35">
      <c r="D176" s="21">
        <v>172</v>
      </c>
      <c r="E176" s="21">
        <v>172</v>
      </c>
    </row>
    <row r="177" spans="4:5" x14ac:dyDescent="0.35">
      <c r="D177" s="21">
        <v>173</v>
      </c>
      <c r="E177" s="21">
        <v>173</v>
      </c>
    </row>
    <row r="178" spans="4:5" x14ac:dyDescent="0.35">
      <c r="D178" s="21">
        <v>174</v>
      </c>
      <c r="E178" s="21">
        <v>174</v>
      </c>
    </row>
    <row r="179" spans="4:5" x14ac:dyDescent="0.35">
      <c r="D179" s="21">
        <v>175</v>
      </c>
      <c r="E179" s="21">
        <v>175</v>
      </c>
    </row>
    <row r="180" spans="4:5" x14ac:dyDescent="0.35">
      <c r="D180" s="21">
        <v>176</v>
      </c>
      <c r="E180" s="21">
        <v>176</v>
      </c>
    </row>
    <row r="181" spans="4:5" x14ac:dyDescent="0.35">
      <c r="D181" s="21">
        <v>177</v>
      </c>
      <c r="E181" s="21">
        <v>177</v>
      </c>
    </row>
    <row r="182" spans="4:5" x14ac:dyDescent="0.35">
      <c r="D182" s="21">
        <v>178</v>
      </c>
      <c r="E182" s="21">
        <v>178</v>
      </c>
    </row>
    <row r="183" spans="4:5" x14ac:dyDescent="0.35">
      <c r="D183" s="21">
        <v>179</v>
      </c>
      <c r="E183" s="21">
        <v>179</v>
      </c>
    </row>
    <row r="184" spans="4:5" x14ac:dyDescent="0.35">
      <c r="D184" s="21">
        <v>180</v>
      </c>
      <c r="E184" s="21">
        <v>180</v>
      </c>
    </row>
    <row r="185" spans="4:5" x14ac:dyDescent="0.35">
      <c r="D185" s="21">
        <v>181</v>
      </c>
      <c r="E185" s="21">
        <v>181</v>
      </c>
    </row>
    <row r="186" spans="4:5" x14ac:dyDescent="0.35">
      <c r="D186" s="21">
        <v>182</v>
      </c>
      <c r="E186" s="21">
        <v>182</v>
      </c>
    </row>
    <row r="187" spans="4:5" x14ac:dyDescent="0.35">
      <c r="D187" s="21">
        <v>183</v>
      </c>
      <c r="E187" s="21">
        <v>183</v>
      </c>
    </row>
    <row r="188" spans="4:5" x14ac:dyDescent="0.35">
      <c r="D188" s="21">
        <v>184</v>
      </c>
      <c r="E188" s="21">
        <v>184</v>
      </c>
    </row>
    <row r="189" spans="4:5" x14ac:dyDescent="0.35">
      <c r="D189" s="21">
        <v>185</v>
      </c>
      <c r="E189" s="21">
        <v>185</v>
      </c>
    </row>
    <row r="190" spans="4:5" x14ac:dyDescent="0.35">
      <c r="D190" s="21">
        <v>186</v>
      </c>
      <c r="E190" s="21">
        <v>186</v>
      </c>
    </row>
    <row r="191" spans="4:5" x14ac:dyDescent="0.35">
      <c r="D191" s="21">
        <v>187</v>
      </c>
      <c r="E191" s="21">
        <v>187</v>
      </c>
    </row>
    <row r="192" spans="4:5" x14ac:dyDescent="0.35">
      <c r="D192" s="21">
        <v>188</v>
      </c>
      <c r="E192" s="21">
        <v>188</v>
      </c>
    </row>
    <row r="193" spans="4:5" x14ac:dyDescent="0.35">
      <c r="D193" s="21">
        <v>189</v>
      </c>
      <c r="E193" s="21">
        <v>189</v>
      </c>
    </row>
    <row r="194" spans="4:5" x14ac:dyDescent="0.35">
      <c r="D194" s="21">
        <v>190</v>
      </c>
      <c r="E194" s="21">
        <v>190</v>
      </c>
    </row>
    <row r="195" spans="4:5" x14ac:dyDescent="0.35">
      <c r="D195" s="21">
        <v>191</v>
      </c>
      <c r="E195" s="21">
        <v>191</v>
      </c>
    </row>
    <row r="196" spans="4:5" x14ac:dyDescent="0.35">
      <c r="D196" s="21">
        <v>192</v>
      </c>
      <c r="E196" s="21">
        <v>192</v>
      </c>
    </row>
    <row r="197" spans="4:5" x14ac:dyDescent="0.35">
      <c r="D197" s="21">
        <v>193</v>
      </c>
      <c r="E197" s="21">
        <v>193</v>
      </c>
    </row>
    <row r="198" spans="4:5" x14ac:dyDescent="0.35">
      <c r="D198" s="21">
        <v>194</v>
      </c>
      <c r="E198" s="21">
        <v>194</v>
      </c>
    </row>
    <row r="199" spans="4:5" x14ac:dyDescent="0.35">
      <c r="D199" s="21">
        <v>195</v>
      </c>
      <c r="E199" s="21">
        <v>195</v>
      </c>
    </row>
    <row r="200" spans="4:5" x14ac:dyDescent="0.35">
      <c r="D200" s="21">
        <v>196</v>
      </c>
      <c r="E200" s="21">
        <v>196</v>
      </c>
    </row>
    <row r="201" spans="4:5" x14ac:dyDescent="0.35">
      <c r="D201" s="21">
        <v>197</v>
      </c>
      <c r="E201" s="21">
        <v>197</v>
      </c>
    </row>
    <row r="202" spans="4:5" x14ac:dyDescent="0.35">
      <c r="D202" s="21">
        <v>198</v>
      </c>
      <c r="E202" s="21">
        <v>198</v>
      </c>
    </row>
    <row r="203" spans="4:5" x14ac:dyDescent="0.35">
      <c r="D203" s="21">
        <v>199</v>
      </c>
      <c r="E203" s="21">
        <v>199</v>
      </c>
    </row>
    <row r="204" spans="4:5" x14ac:dyDescent="0.35">
      <c r="D204" s="21">
        <v>200</v>
      </c>
      <c r="E204" s="21">
        <v>200</v>
      </c>
    </row>
    <row r="205" spans="4:5" x14ac:dyDescent="0.35">
      <c r="D205" s="21">
        <v>201</v>
      </c>
      <c r="E205" s="21">
        <v>201</v>
      </c>
    </row>
    <row r="206" spans="4:5" x14ac:dyDescent="0.35">
      <c r="D206" s="21">
        <v>202</v>
      </c>
      <c r="E206" s="21">
        <v>202</v>
      </c>
    </row>
    <row r="207" spans="4:5" x14ac:dyDescent="0.35">
      <c r="D207" s="21">
        <v>203</v>
      </c>
      <c r="E207" s="21">
        <v>203</v>
      </c>
    </row>
    <row r="208" spans="4:5" x14ac:dyDescent="0.35">
      <c r="D208" s="21">
        <v>204</v>
      </c>
      <c r="E208" s="21">
        <v>204</v>
      </c>
    </row>
    <row r="209" spans="4:5" x14ac:dyDescent="0.35">
      <c r="D209" s="21">
        <v>205</v>
      </c>
      <c r="E209" s="21">
        <v>205</v>
      </c>
    </row>
    <row r="210" spans="4:5" x14ac:dyDescent="0.35">
      <c r="D210" s="21">
        <v>206</v>
      </c>
      <c r="E210" s="21">
        <v>206</v>
      </c>
    </row>
    <row r="211" spans="4:5" x14ac:dyDescent="0.35">
      <c r="D211" s="21">
        <v>207</v>
      </c>
      <c r="E211" s="21">
        <v>207</v>
      </c>
    </row>
    <row r="212" spans="4:5" x14ac:dyDescent="0.35">
      <c r="D212" s="21">
        <v>208</v>
      </c>
      <c r="E212" s="21">
        <v>208</v>
      </c>
    </row>
    <row r="213" spans="4:5" x14ac:dyDescent="0.35">
      <c r="D213" s="21">
        <v>209</v>
      </c>
      <c r="E213" s="21">
        <v>209</v>
      </c>
    </row>
    <row r="214" spans="4:5" x14ac:dyDescent="0.35">
      <c r="D214" s="21">
        <v>210</v>
      </c>
      <c r="E214" s="21">
        <v>210</v>
      </c>
    </row>
    <row r="215" spans="4:5" x14ac:dyDescent="0.35">
      <c r="D215" s="21">
        <v>211</v>
      </c>
      <c r="E215" s="21">
        <v>211</v>
      </c>
    </row>
    <row r="216" spans="4:5" x14ac:dyDescent="0.35">
      <c r="D216" s="21">
        <v>212</v>
      </c>
      <c r="E216" s="21">
        <v>212</v>
      </c>
    </row>
    <row r="217" spans="4:5" x14ac:dyDescent="0.35">
      <c r="D217" s="21">
        <v>213</v>
      </c>
      <c r="E217" s="21">
        <v>213</v>
      </c>
    </row>
    <row r="218" spans="4:5" x14ac:dyDescent="0.35">
      <c r="D218" s="21">
        <v>214</v>
      </c>
      <c r="E218" s="21">
        <v>214</v>
      </c>
    </row>
    <row r="219" spans="4:5" x14ac:dyDescent="0.35">
      <c r="D219" s="21">
        <v>215</v>
      </c>
      <c r="E219" s="21">
        <v>215</v>
      </c>
    </row>
    <row r="220" spans="4:5" x14ac:dyDescent="0.35">
      <c r="D220" s="21">
        <v>216</v>
      </c>
      <c r="E220" s="21">
        <v>216</v>
      </c>
    </row>
    <row r="221" spans="4:5" x14ac:dyDescent="0.35">
      <c r="D221" s="21">
        <v>217</v>
      </c>
      <c r="E221" s="21">
        <v>217</v>
      </c>
    </row>
    <row r="222" spans="4:5" x14ac:dyDescent="0.35">
      <c r="D222" s="21">
        <v>218</v>
      </c>
      <c r="E222" s="21">
        <v>218</v>
      </c>
    </row>
    <row r="223" spans="4:5" x14ac:dyDescent="0.35">
      <c r="D223" s="21">
        <v>219</v>
      </c>
      <c r="E223" s="21">
        <v>219</v>
      </c>
    </row>
    <row r="224" spans="4:5" x14ac:dyDescent="0.35">
      <c r="D224" s="21">
        <v>220</v>
      </c>
      <c r="E224" s="21">
        <v>220</v>
      </c>
    </row>
    <row r="225" spans="4:5" x14ac:dyDescent="0.35">
      <c r="D225" s="21">
        <v>221</v>
      </c>
      <c r="E225" s="21">
        <v>221</v>
      </c>
    </row>
    <row r="226" spans="4:5" x14ac:dyDescent="0.35">
      <c r="D226" s="21">
        <v>222</v>
      </c>
      <c r="E226" s="21">
        <v>222</v>
      </c>
    </row>
    <row r="227" spans="4:5" x14ac:dyDescent="0.35">
      <c r="D227" s="21">
        <v>223</v>
      </c>
      <c r="E227" s="21">
        <v>223</v>
      </c>
    </row>
    <row r="228" spans="4:5" x14ac:dyDescent="0.35">
      <c r="D228" s="21">
        <v>224</v>
      </c>
      <c r="E228" s="21">
        <v>224</v>
      </c>
    </row>
    <row r="229" spans="4:5" x14ac:dyDescent="0.35">
      <c r="D229" s="21">
        <v>225</v>
      </c>
      <c r="E229" s="21">
        <v>225</v>
      </c>
    </row>
    <row r="230" spans="4:5" x14ac:dyDescent="0.35">
      <c r="D230" s="21">
        <v>226</v>
      </c>
      <c r="E230" s="21">
        <v>226</v>
      </c>
    </row>
    <row r="231" spans="4:5" x14ac:dyDescent="0.35">
      <c r="D231" s="21">
        <v>227</v>
      </c>
      <c r="E231" s="21">
        <v>227</v>
      </c>
    </row>
    <row r="232" spans="4:5" x14ac:dyDescent="0.35">
      <c r="D232" s="21">
        <v>228</v>
      </c>
      <c r="E232" s="21">
        <v>228</v>
      </c>
    </row>
    <row r="233" spans="4:5" x14ac:dyDescent="0.35">
      <c r="D233" s="21">
        <v>229</v>
      </c>
      <c r="E233" s="21">
        <v>229</v>
      </c>
    </row>
    <row r="234" spans="4:5" x14ac:dyDescent="0.35">
      <c r="D234" s="21">
        <v>230</v>
      </c>
      <c r="E234" s="21">
        <v>230</v>
      </c>
    </row>
    <row r="235" spans="4:5" x14ac:dyDescent="0.35">
      <c r="D235" s="21">
        <v>231</v>
      </c>
      <c r="E235" s="21">
        <v>231</v>
      </c>
    </row>
    <row r="236" spans="4:5" x14ac:dyDescent="0.35">
      <c r="D236" s="21">
        <v>232</v>
      </c>
      <c r="E236" s="21">
        <v>232</v>
      </c>
    </row>
    <row r="237" spans="4:5" x14ac:dyDescent="0.35">
      <c r="D237" s="21">
        <v>233</v>
      </c>
      <c r="E237" s="21">
        <v>233</v>
      </c>
    </row>
    <row r="238" spans="4:5" x14ac:dyDescent="0.35">
      <c r="D238" s="21">
        <v>234</v>
      </c>
      <c r="E238" s="21">
        <v>234</v>
      </c>
    </row>
    <row r="239" spans="4:5" x14ac:dyDescent="0.35">
      <c r="D239" s="21">
        <v>235</v>
      </c>
      <c r="E239" s="21">
        <v>235</v>
      </c>
    </row>
    <row r="240" spans="4:5" x14ac:dyDescent="0.35">
      <c r="D240" s="21">
        <v>236</v>
      </c>
      <c r="E240" s="21">
        <v>236</v>
      </c>
    </row>
    <row r="241" spans="4:5" x14ac:dyDescent="0.35">
      <c r="D241" s="21">
        <v>237</v>
      </c>
      <c r="E241" s="21">
        <v>237</v>
      </c>
    </row>
    <row r="242" spans="4:5" x14ac:dyDescent="0.35">
      <c r="D242" s="21">
        <v>238</v>
      </c>
      <c r="E242" s="21">
        <v>238</v>
      </c>
    </row>
    <row r="243" spans="4:5" x14ac:dyDescent="0.35">
      <c r="D243" s="21">
        <v>239</v>
      </c>
      <c r="E243" s="21">
        <v>239</v>
      </c>
    </row>
    <row r="244" spans="4:5" x14ac:dyDescent="0.35">
      <c r="D244" s="21">
        <v>240</v>
      </c>
      <c r="E244" s="21">
        <v>240</v>
      </c>
    </row>
    <row r="245" spans="4:5" x14ac:dyDescent="0.35">
      <c r="D245" s="21">
        <v>241</v>
      </c>
      <c r="E245" s="21">
        <v>241</v>
      </c>
    </row>
    <row r="246" spans="4:5" x14ac:dyDescent="0.35">
      <c r="D246" s="21">
        <v>242</v>
      </c>
      <c r="E246" s="21">
        <v>242</v>
      </c>
    </row>
    <row r="247" spans="4:5" x14ac:dyDescent="0.35">
      <c r="D247" s="21">
        <v>243</v>
      </c>
      <c r="E247" s="21">
        <v>243</v>
      </c>
    </row>
    <row r="248" spans="4:5" x14ac:dyDescent="0.35">
      <c r="D248" s="21">
        <v>244</v>
      </c>
      <c r="E248" s="21">
        <v>244</v>
      </c>
    </row>
    <row r="249" spans="4:5" x14ac:dyDescent="0.35">
      <c r="D249" s="21">
        <v>245</v>
      </c>
      <c r="E249" s="21">
        <v>245</v>
      </c>
    </row>
    <row r="250" spans="4:5" x14ac:dyDescent="0.35">
      <c r="D250" s="21">
        <v>246</v>
      </c>
      <c r="E250" s="21">
        <v>246</v>
      </c>
    </row>
    <row r="251" spans="4:5" x14ac:dyDescent="0.35">
      <c r="D251" s="21">
        <v>247</v>
      </c>
      <c r="E251" s="21">
        <v>247</v>
      </c>
    </row>
    <row r="252" spans="4:5" x14ac:dyDescent="0.35">
      <c r="D252" s="21">
        <v>248</v>
      </c>
      <c r="E252" s="21">
        <v>248</v>
      </c>
    </row>
    <row r="253" spans="4:5" x14ac:dyDescent="0.35">
      <c r="D253" s="21">
        <v>249</v>
      </c>
      <c r="E253" s="21">
        <v>249</v>
      </c>
    </row>
    <row r="254" spans="4:5" x14ac:dyDescent="0.35">
      <c r="D254" s="21">
        <v>250</v>
      </c>
      <c r="E254" s="21">
        <v>250</v>
      </c>
    </row>
    <row r="255" spans="4:5" x14ac:dyDescent="0.35">
      <c r="D255" s="21">
        <v>251</v>
      </c>
      <c r="E255" s="21">
        <v>251</v>
      </c>
    </row>
    <row r="256" spans="4:5" x14ac:dyDescent="0.35">
      <c r="D256" s="21">
        <v>252</v>
      </c>
      <c r="E256" s="21">
        <v>252</v>
      </c>
    </row>
    <row r="257" spans="4:5" x14ac:dyDescent="0.35">
      <c r="D257" s="21">
        <v>253</v>
      </c>
      <c r="E257" s="21">
        <v>253</v>
      </c>
    </row>
    <row r="258" spans="4:5" x14ac:dyDescent="0.35">
      <c r="D258" s="21">
        <v>254</v>
      </c>
      <c r="E258" s="21">
        <v>254</v>
      </c>
    </row>
    <row r="259" spans="4:5" x14ac:dyDescent="0.35">
      <c r="D259" s="21">
        <v>255</v>
      </c>
      <c r="E259" s="21">
        <v>255</v>
      </c>
    </row>
    <row r="260" spans="4:5" x14ac:dyDescent="0.35">
      <c r="D260" s="21">
        <v>256</v>
      </c>
      <c r="E260" s="21">
        <v>256</v>
      </c>
    </row>
    <row r="261" spans="4:5" x14ac:dyDescent="0.35">
      <c r="D261" s="21">
        <v>257</v>
      </c>
      <c r="E261" s="21">
        <v>257</v>
      </c>
    </row>
    <row r="262" spans="4:5" x14ac:dyDescent="0.35">
      <c r="D262" s="21">
        <v>258</v>
      </c>
      <c r="E262" s="21">
        <v>258</v>
      </c>
    </row>
    <row r="263" spans="4:5" x14ac:dyDescent="0.35">
      <c r="D263" s="21">
        <v>259</v>
      </c>
      <c r="E263" s="21">
        <v>259</v>
      </c>
    </row>
    <row r="264" spans="4:5" x14ac:dyDescent="0.35">
      <c r="D264" s="21">
        <v>260</v>
      </c>
      <c r="E264" s="21">
        <v>260</v>
      </c>
    </row>
    <row r="265" spans="4:5" x14ac:dyDescent="0.35">
      <c r="D265" s="21">
        <v>261</v>
      </c>
      <c r="E265" s="21">
        <v>261</v>
      </c>
    </row>
    <row r="266" spans="4:5" x14ac:dyDescent="0.35">
      <c r="D266" s="21">
        <v>262</v>
      </c>
      <c r="E266" s="21">
        <v>262</v>
      </c>
    </row>
    <row r="267" spans="4:5" x14ac:dyDescent="0.35">
      <c r="D267" s="21">
        <v>263</v>
      </c>
      <c r="E267" s="21">
        <v>263</v>
      </c>
    </row>
    <row r="268" spans="4:5" x14ac:dyDescent="0.35">
      <c r="D268" s="21">
        <v>264</v>
      </c>
      <c r="E268" s="21">
        <v>264</v>
      </c>
    </row>
    <row r="269" spans="4:5" x14ac:dyDescent="0.35">
      <c r="D269" s="21">
        <v>265</v>
      </c>
      <c r="E269" s="21">
        <v>265</v>
      </c>
    </row>
    <row r="270" spans="4:5" x14ac:dyDescent="0.35">
      <c r="D270" s="21">
        <v>266</v>
      </c>
      <c r="E270" s="21">
        <v>266</v>
      </c>
    </row>
    <row r="271" spans="4:5" x14ac:dyDescent="0.35">
      <c r="D271" s="21">
        <v>267</v>
      </c>
      <c r="E271" s="21">
        <v>267</v>
      </c>
    </row>
    <row r="272" spans="4:5" x14ac:dyDescent="0.35">
      <c r="D272" s="21">
        <v>268</v>
      </c>
      <c r="E272" s="21">
        <v>268</v>
      </c>
    </row>
    <row r="273" spans="4:5" x14ac:dyDescent="0.35">
      <c r="D273" s="21">
        <v>269</v>
      </c>
      <c r="E273" s="21">
        <v>269</v>
      </c>
    </row>
    <row r="274" spans="4:5" x14ac:dyDescent="0.35">
      <c r="D274" s="21">
        <v>270</v>
      </c>
      <c r="E274" s="21">
        <v>270</v>
      </c>
    </row>
    <row r="275" spans="4:5" x14ac:dyDescent="0.35">
      <c r="D275" s="21">
        <v>271</v>
      </c>
      <c r="E275" s="21">
        <v>271</v>
      </c>
    </row>
    <row r="276" spans="4:5" x14ac:dyDescent="0.35">
      <c r="D276" s="21">
        <v>272</v>
      </c>
      <c r="E276" s="21">
        <v>272</v>
      </c>
    </row>
    <row r="277" spans="4:5" x14ac:dyDescent="0.35">
      <c r="D277" s="21">
        <v>273</v>
      </c>
      <c r="E277" s="21">
        <v>273</v>
      </c>
    </row>
    <row r="278" spans="4:5" x14ac:dyDescent="0.35">
      <c r="D278" s="21">
        <v>274</v>
      </c>
      <c r="E278" s="21">
        <v>274</v>
      </c>
    </row>
    <row r="279" spans="4:5" x14ac:dyDescent="0.35">
      <c r="D279" s="21">
        <v>275</v>
      </c>
      <c r="E279" s="21">
        <v>275</v>
      </c>
    </row>
    <row r="280" spans="4:5" x14ac:dyDescent="0.35">
      <c r="D280" s="21">
        <v>276</v>
      </c>
      <c r="E280" s="21">
        <v>276</v>
      </c>
    </row>
    <row r="281" spans="4:5" x14ac:dyDescent="0.35">
      <c r="D281" s="21">
        <v>277</v>
      </c>
      <c r="E281" s="21">
        <v>277</v>
      </c>
    </row>
    <row r="282" spans="4:5" x14ac:dyDescent="0.35">
      <c r="D282" s="21">
        <v>278</v>
      </c>
      <c r="E282" s="21">
        <v>278</v>
      </c>
    </row>
    <row r="283" spans="4:5" x14ac:dyDescent="0.35">
      <c r="D283" s="21">
        <v>279</v>
      </c>
      <c r="E283" s="21">
        <v>279</v>
      </c>
    </row>
    <row r="284" spans="4:5" x14ac:dyDescent="0.35">
      <c r="D284" s="21">
        <v>280</v>
      </c>
      <c r="E284" s="21">
        <v>280</v>
      </c>
    </row>
    <row r="285" spans="4:5" x14ac:dyDescent="0.35">
      <c r="D285" s="21">
        <v>281</v>
      </c>
      <c r="E285" s="21">
        <v>281</v>
      </c>
    </row>
    <row r="286" spans="4:5" x14ac:dyDescent="0.35">
      <c r="D286" s="21">
        <v>282</v>
      </c>
      <c r="E286" s="21">
        <v>282</v>
      </c>
    </row>
    <row r="287" spans="4:5" x14ac:dyDescent="0.35">
      <c r="D287" s="21">
        <v>283</v>
      </c>
      <c r="E287" s="21">
        <v>283</v>
      </c>
    </row>
    <row r="288" spans="4:5" x14ac:dyDescent="0.35">
      <c r="D288" s="21">
        <v>284</v>
      </c>
      <c r="E288" s="21">
        <v>284</v>
      </c>
    </row>
    <row r="289" spans="4:5" x14ac:dyDescent="0.35">
      <c r="D289" s="21">
        <v>285</v>
      </c>
      <c r="E289" s="21">
        <v>285</v>
      </c>
    </row>
    <row r="290" spans="4:5" x14ac:dyDescent="0.35">
      <c r="D290" s="21">
        <v>286</v>
      </c>
      <c r="E290" s="21">
        <v>286</v>
      </c>
    </row>
    <row r="291" spans="4:5" x14ac:dyDescent="0.35">
      <c r="D291" s="21">
        <v>287</v>
      </c>
      <c r="E291" s="21">
        <v>287</v>
      </c>
    </row>
    <row r="292" spans="4:5" x14ac:dyDescent="0.35">
      <c r="D292" s="21">
        <v>288</v>
      </c>
      <c r="E292" s="21">
        <v>288</v>
      </c>
    </row>
    <row r="293" spans="4:5" x14ac:dyDescent="0.35">
      <c r="D293" s="21">
        <v>289</v>
      </c>
      <c r="E293" s="21">
        <v>289</v>
      </c>
    </row>
    <row r="294" spans="4:5" x14ac:dyDescent="0.35">
      <c r="D294" s="21">
        <v>290</v>
      </c>
      <c r="E294" s="21">
        <v>290</v>
      </c>
    </row>
    <row r="295" spans="4:5" x14ac:dyDescent="0.35">
      <c r="D295" s="21">
        <v>291</v>
      </c>
      <c r="E295" s="21">
        <v>291</v>
      </c>
    </row>
    <row r="296" spans="4:5" x14ac:dyDescent="0.35">
      <c r="D296" s="21">
        <v>292</v>
      </c>
      <c r="E296" s="21">
        <v>292</v>
      </c>
    </row>
    <row r="297" spans="4:5" x14ac:dyDescent="0.35">
      <c r="D297" s="21">
        <v>293</v>
      </c>
      <c r="E297" s="21">
        <v>293</v>
      </c>
    </row>
    <row r="298" spans="4:5" x14ac:dyDescent="0.35">
      <c r="D298" s="21">
        <v>294</v>
      </c>
      <c r="E298" s="21">
        <v>294</v>
      </c>
    </row>
    <row r="299" spans="4:5" x14ac:dyDescent="0.35">
      <c r="D299" s="21">
        <v>295</v>
      </c>
      <c r="E299" s="21">
        <v>295</v>
      </c>
    </row>
    <row r="300" spans="4:5" x14ac:dyDescent="0.35">
      <c r="D300" s="21">
        <v>296</v>
      </c>
      <c r="E300" s="21">
        <v>296</v>
      </c>
    </row>
    <row r="301" spans="4:5" x14ac:dyDescent="0.35">
      <c r="D301" s="21">
        <v>297</v>
      </c>
      <c r="E301" s="21">
        <v>297</v>
      </c>
    </row>
    <row r="302" spans="4:5" x14ac:dyDescent="0.35">
      <c r="D302" s="21">
        <v>298</v>
      </c>
      <c r="E302" s="21">
        <v>298</v>
      </c>
    </row>
    <row r="303" spans="4:5" x14ac:dyDescent="0.35">
      <c r="D303" s="21">
        <v>299</v>
      </c>
      <c r="E303" s="21">
        <v>299</v>
      </c>
    </row>
    <row r="304" spans="4:5" x14ac:dyDescent="0.35">
      <c r="D304" s="21">
        <v>300</v>
      </c>
      <c r="E304" s="21">
        <v>300</v>
      </c>
    </row>
    <row r="305" spans="4:5" x14ac:dyDescent="0.35">
      <c r="D305" s="21">
        <v>301</v>
      </c>
      <c r="E305" s="21">
        <v>301</v>
      </c>
    </row>
    <row r="306" spans="4:5" x14ac:dyDescent="0.35">
      <c r="D306" s="21">
        <v>302</v>
      </c>
      <c r="E306" s="21">
        <v>302</v>
      </c>
    </row>
    <row r="307" spans="4:5" x14ac:dyDescent="0.35">
      <c r="D307" s="21">
        <v>303</v>
      </c>
      <c r="E307" s="21">
        <v>303</v>
      </c>
    </row>
    <row r="308" spans="4:5" x14ac:dyDescent="0.35">
      <c r="D308" s="21">
        <v>304</v>
      </c>
      <c r="E308" s="21">
        <v>304</v>
      </c>
    </row>
    <row r="309" spans="4:5" x14ac:dyDescent="0.35">
      <c r="D309" s="21">
        <v>305</v>
      </c>
      <c r="E309" s="21">
        <v>305</v>
      </c>
    </row>
    <row r="310" spans="4:5" x14ac:dyDescent="0.35">
      <c r="D310" s="21">
        <v>306</v>
      </c>
      <c r="E310" s="21">
        <v>306</v>
      </c>
    </row>
    <row r="311" spans="4:5" x14ac:dyDescent="0.35">
      <c r="D311" s="21">
        <v>307</v>
      </c>
      <c r="E311" s="21">
        <v>307</v>
      </c>
    </row>
    <row r="312" spans="4:5" x14ac:dyDescent="0.35">
      <c r="D312" s="21">
        <v>308</v>
      </c>
      <c r="E312" s="21">
        <v>308</v>
      </c>
    </row>
    <row r="313" spans="4:5" x14ac:dyDescent="0.35">
      <c r="D313" s="21">
        <v>309</v>
      </c>
      <c r="E313" s="21">
        <v>309</v>
      </c>
    </row>
    <row r="314" spans="4:5" x14ac:dyDescent="0.35">
      <c r="D314" s="21">
        <v>310</v>
      </c>
      <c r="E314" s="21">
        <v>310</v>
      </c>
    </row>
    <row r="315" spans="4:5" x14ac:dyDescent="0.35">
      <c r="D315" s="21">
        <v>311</v>
      </c>
      <c r="E315" s="21">
        <v>311</v>
      </c>
    </row>
    <row r="316" spans="4:5" x14ac:dyDescent="0.35">
      <c r="D316" s="21">
        <v>312</v>
      </c>
      <c r="E316" s="21">
        <v>312</v>
      </c>
    </row>
    <row r="317" spans="4:5" x14ac:dyDescent="0.35">
      <c r="D317" s="21">
        <v>313</v>
      </c>
      <c r="E317" s="21">
        <v>313</v>
      </c>
    </row>
    <row r="318" spans="4:5" x14ac:dyDescent="0.35">
      <c r="D318" s="21">
        <v>314</v>
      </c>
      <c r="E318" s="21">
        <v>314</v>
      </c>
    </row>
    <row r="319" spans="4:5" x14ac:dyDescent="0.35">
      <c r="D319" s="21">
        <v>315</v>
      </c>
      <c r="E319" s="21">
        <v>315</v>
      </c>
    </row>
    <row r="320" spans="4:5" x14ac:dyDescent="0.35">
      <c r="D320" s="21">
        <v>316</v>
      </c>
      <c r="E320" s="21">
        <v>316</v>
      </c>
    </row>
    <row r="321" spans="4:5" x14ac:dyDescent="0.35">
      <c r="D321" s="21">
        <v>317</v>
      </c>
      <c r="E321" s="21">
        <v>317</v>
      </c>
    </row>
    <row r="322" spans="4:5" x14ac:dyDescent="0.35">
      <c r="D322" s="21">
        <v>318</v>
      </c>
      <c r="E322" s="21">
        <v>318</v>
      </c>
    </row>
    <row r="323" spans="4:5" x14ac:dyDescent="0.35">
      <c r="D323" s="21">
        <v>319</v>
      </c>
      <c r="E323" s="21">
        <v>319</v>
      </c>
    </row>
    <row r="324" spans="4:5" x14ac:dyDescent="0.35">
      <c r="D324" s="21">
        <v>320</v>
      </c>
      <c r="E324" s="21">
        <v>320</v>
      </c>
    </row>
    <row r="325" spans="4:5" x14ac:dyDescent="0.35">
      <c r="D325" s="21">
        <v>321</v>
      </c>
      <c r="E325" s="21">
        <v>321</v>
      </c>
    </row>
    <row r="326" spans="4:5" x14ac:dyDescent="0.35">
      <c r="D326" s="21">
        <v>322</v>
      </c>
      <c r="E326" s="21">
        <v>322</v>
      </c>
    </row>
    <row r="327" spans="4:5" x14ac:dyDescent="0.35">
      <c r="D327" s="21">
        <v>323</v>
      </c>
      <c r="E327" s="21">
        <v>323</v>
      </c>
    </row>
    <row r="328" spans="4:5" x14ac:dyDescent="0.35">
      <c r="D328" s="21">
        <v>324</v>
      </c>
      <c r="E328" s="21">
        <v>324</v>
      </c>
    </row>
    <row r="329" spans="4:5" x14ac:dyDescent="0.35">
      <c r="D329" s="21">
        <v>325</v>
      </c>
      <c r="E329" s="21">
        <v>325</v>
      </c>
    </row>
    <row r="330" spans="4:5" x14ac:dyDescent="0.35">
      <c r="D330" s="21">
        <v>326</v>
      </c>
      <c r="E330" s="21">
        <v>326</v>
      </c>
    </row>
    <row r="331" spans="4:5" x14ac:dyDescent="0.35">
      <c r="D331" s="21">
        <v>327</v>
      </c>
      <c r="E331" s="21">
        <v>327</v>
      </c>
    </row>
    <row r="332" spans="4:5" x14ac:dyDescent="0.35">
      <c r="D332" s="21">
        <v>328</v>
      </c>
      <c r="E332" s="21">
        <v>328</v>
      </c>
    </row>
    <row r="333" spans="4:5" x14ac:dyDescent="0.35">
      <c r="D333" s="21">
        <v>329</v>
      </c>
      <c r="E333" s="21">
        <v>329</v>
      </c>
    </row>
    <row r="334" spans="4:5" x14ac:dyDescent="0.35">
      <c r="D334" s="21">
        <v>330</v>
      </c>
      <c r="E334" s="21">
        <v>330</v>
      </c>
    </row>
    <row r="335" spans="4:5" x14ac:dyDescent="0.35">
      <c r="D335" s="21">
        <v>331</v>
      </c>
      <c r="E335" s="21">
        <v>331</v>
      </c>
    </row>
    <row r="336" spans="4:5" x14ac:dyDescent="0.35">
      <c r="D336" s="21">
        <v>332</v>
      </c>
      <c r="E336" s="21">
        <v>332</v>
      </c>
    </row>
    <row r="337" spans="4:5" x14ac:dyDescent="0.35">
      <c r="D337" s="21">
        <v>333</v>
      </c>
      <c r="E337" s="21">
        <v>333</v>
      </c>
    </row>
    <row r="338" spans="4:5" x14ac:dyDescent="0.35">
      <c r="D338" s="21">
        <v>334</v>
      </c>
      <c r="E338" s="21">
        <v>334</v>
      </c>
    </row>
    <row r="339" spans="4:5" x14ac:dyDescent="0.35">
      <c r="D339" s="21">
        <v>335</v>
      </c>
      <c r="E339" s="21">
        <v>335</v>
      </c>
    </row>
    <row r="340" spans="4:5" x14ac:dyDescent="0.35">
      <c r="D340" s="21">
        <v>336</v>
      </c>
      <c r="E340" s="21">
        <v>336</v>
      </c>
    </row>
    <row r="341" spans="4:5" x14ac:dyDescent="0.35">
      <c r="D341" s="21">
        <v>337</v>
      </c>
      <c r="E341" s="21">
        <v>337</v>
      </c>
    </row>
    <row r="342" spans="4:5" x14ac:dyDescent="0.35">
      <c r="D342" s="21">
        <v>338</v>
      </c>
      <c r="E342" s="21">
        <v>338</v>
      </c>
    </row>
    <row r="343" spans="4:5" x14ac:dyDescent="0.35">
      <c r="D343" s="21">
        <v>339</v>
      </c>
      <c r="E343" s="21">
        <v>339</v>
      </c>
    </row>
    <row r="344" spans="4:5" x14ac:dyDescent="0.35">
      <c r="D344" s="21">
        <v>340</v>
      </c>
      <c r="E344" s="21">
        <v>340</v>
      </c>
    </row>
    <row r="345" spans="4:5" x14ac:dyDescent="0.35">
      <c r="D345" s="21">
        <v>341</v>
      </c>
      <c r="E345" s="21">
        <v>341</v>
      </c>
    </row>
    <row r="346" spans="4:5" x14ac:dyDescent="0.35">
      <c r="D346" s="21">
        <v>342</v>
      </c>
      <c r="E346" s="21">
        <v>342</v>
      </c>
    </row>
    <row r="347" spans="4:5" x14ac:dyDescent="0.35">
      <c r="D347" s="21">
        <v>343</v>
      </c>
      <c r="E347" s="21">
        <v>343</v>
      </c>
    </row>
    <row r="348" spans="4:5" x14ac:dyDescent="0.35">
      <c r="D348" s="21">
        <v>344</v>
      </c>
      <c r="E348" s="21">
        <v>344</v>
      </c>
    </row>
    <row r="349" spans="4:5" x14ac:dyDescent="0.35">
      <c r="D349" s="21">
        <v>345</v>
      </c>
      <c r="E349" s="21">
        <v>345</v>
      </c>
    </row>
    <row r="350" spans="4:5" x14ac:dyDescent="0.35">
      <c r="D350" s="21">
        <v>346</v>
      </c>
      <c r="E350" s="21">
        <v>346</v>
      </c>
    </row>
    <row r="351" spans="4:5" x14ac:dyDescent="0.35">
      <c r="D351" s="21">
        <v>347</v>
      </c>
      <c r="E351" s="21">
        <v>347</v>
      </c>
    </row>
    <row r="352" spans="4:5" x14ac:dyDescent="0.35">
      <c r="D352" s="21">
        <v>348</v>
      </c>
      <c r="E352" s="21">
        <v>348</v>
      </c>
    </row>
    <row r="353" spans="4:5" x14ac:dyDescent="0.35">
      <c r="D353" s="21">
        <v>349</v>
      </c>
      <c r="E353" s="21">
        <v>349</v>
      </c>
    </row>
    <row r="354" spans="4:5" x14ac:dyDescent="0.35">
      <c r="D354" s="21">
        <v>350</v>
      </c>
      <c r="E354" s="21">
        <v>350</v>
      </c>
    </row>
    <row r="355" spans="4:5" x14ac:dyDescent="0.35">
      <c r="D355" s="21">
        <v>351</v>
      </c>
      <c r="E355" s="21">
        <v>351</v>
      </c>
    </row>
    <row r="356" spans="4:5" x14ac:dyDescent="0.35">
      <c r="D356" s="21">
        <v>352</v>
      </c>
      <c r="E356" s="21">
        <v>352</v>
      </c>
    </row>
    <row r="357" spans="4:5" x14ac:dyDescent="0.35">
      <c r="D357" s="21">
        <v>353</v>
      </c>
      <c r="E357" s="21">
        <v>353</v>
      </c>
    </row>
    <row r="358" spans="4:5" x14ac:dyDescent="0.35">
      <c r="D358" s="21">
        <v>354</v>
      </c>
      <c r="E358" s="21">
        <v>354</v>
      </c>
    </row>
    <row r="359" spans="4:5" x14ac:dyDescent="0.35">
      <c r="D359" s="21">
        <v>355</v>
      </c>
      <c r="E359" s="21">
        <v>355</v>
      </c>
    </row>
    <row r="360" spans="4:5" x14ac:dyDescent="0.35">
      <c r="D360" s="21">
        <v>356</v>
      </c>
      <c r="E360" s="21">
        <v>356</v>
      </c>
    </row>
    <row r="361" spans="4:5" x14ac:dyDescent="0.35">
      <c r="D361" s="21">
        <v>357</v>
      </c>
      <c r="E361" s="21">
        <v>357</v>
      </c>
    </row>
    <row r="362" spans="4:5" x14ac:dyDescent="0.35">
      <c r="D362" s="21">
        <v>358</v>
      </c>
      <c r="E362" s="21">
        <v>358</v>
      </c>
    </row>
    <row r="363" spans="4:5" x14ac:dyDescent="0.35">
      <c r="D363" s="21">
        <v>359</v>
      </c>
      <c r="E363" s="21">
        <v>359</v>
      </c>
    </row>
    <row r="364" spans="4:5" x14ac:dyDescent="0.35">
      <c r="D364" s="21">
        <v>360</v>
      </c>
      <c r="E364" s="21">
        <v>360</v>
      </c>
    </row>
    <row r="365" spans="4:5" x14ac:dyDescent="0.35">
      <c r="D365" s="21">
        <v>361</v>
      </c>
      <c r="E365" s="21">
        <v>361</v>
      </c>
    </row>
    <row r="366" spans="4:5" x14ac:dyDescent="0.35">
      <c r="D366" s="21">
        <v>362</v>
      </c>
      <c r="E366" s="21">
        <v>362</v>
      </c>
    </row>
    <row r="367" spans="4:5" x14ac:dyDescent="0.35">
      <c r="D367" s="21">
        <v>363</v>
      </c>
      <c r="E367" s="21">
        <v>363</v>
      </c>
    </row>
    <row r="368" spans="4:5" x14ac:dyDescent="0.35">
      <c r="D368" s="21">
        <v>364</v>
      </c>
      <c r="E368" s="21">
        <v>364</v>
      </c>
    </row>
    <row r="369" spans="4:5" x14ac:dyDescent="0.35">
      <c r="D369" s="21">
        <v>365</v>
      </c>
      <c r="E369" s="21">
        <v>365</v>
      </c>
    </row>
    <row r="370" spans="4:5" x14ac:dyDescent="0.35">
      <c r="D370" s="21">
        <v>366</v>
      </c>
      <c r="E370" s="21">
        <v>366</v>
      </c>
    </row>
    <row r="371" spans="4:5" x14ac:dyDescent="0.35">
      <c r="D371" s="21">
        <v>367</v>
      </c>
      <c r="E371" s="21">
        <v>367</v>
      </c>
    </row>
    <row r="372" spans="4:5" x14ac:dyDescent="0.35">
      <c r="D372" s="21">
        <v>368</v>
      </c>
      <c r="E372" s="21">
        <v>368</v>
      </c>
    </row>
    <row r="373" spans="4:5" x14ac:dyDescent="0.35">
      <c r="D373" s="21">
        <v>369</v>
      </c>
      <c r="E373" s="21">
        <v>369</v>
      </c>
    </row>
    <row r="374" spans="4:5" x14ac:dyDescent="0.35">
      <c r="D374" s="21">
        <v>370</v>
      </c>
      <c r="E374" s="21">
        <v>370</v>
      </c>
    </row>
    <row r="375" spans="4:5" x14ac:dyDescent="0.35">
      <c r="D375" s="21">
        <v>371</v>
      </c>
      <c r="E375" s="21">
        <v>371</v>
      </c>
    </row>
    <row r="376" spans="4:5" x14ac:dyDescent="0.35">
      <c r="D376" s="21">
        <v>372</v>
      </c>
      <c r="E376" s="21">
        <v>372</v>
      </c>
    </row>
    <row r="377" spans="4:5" x14ac:dyDescent="0.35">
      <c r="D377" s="21">
        <v>373</v>
      </c>
      <c r="E377" s="21">
        <v>373</v>
      </c>
    </row>
    <row r="378" spans="4:5" x14ac:dyDescent="0.35">
      <c r="D378" s="21">
        <v>374</v>
      </c>
      <c r="E378" s="21">
        <v>374</v>
      </c>
    </row>
    <row r="379" spans="4:5" x14ac:dyDescent="0.35">
      <c r="D379" s="21">
        <v>375</v>
      </c>
      <c r="E379" s="21">
        <v>375</v>
      </c>
    </row>
    <row r="380" spans="4:5" x14ac:dyDescent="0.35">
      <c r="D380" s="21">
        <v>376</v>
      </c>
      <c r="E380" s="21">
        <v>376</v>
      </c>
    </row>
    <row r="381" spans="4:5" x14ac:dyDescent="0.35">
      <c r="D381" s="21">
        <v>377</v>
      </c>
      <c r="E381" s="21">
        <v>377</v>
      </c>
    </row>
    <row r="382" spans="4:5" x14ac:dyDescent="0.35">
      <c r="D382" s="21">
        <v>378</v>
      </c>
      <c r="E382" s="21">
        <v>378</v>
      </c>
    </row>
    <row r="383" spans="4:5" x14ac:dyDescent="0.35">
      <c r="D383" s="21">
        <v>379</v>
      </c>
      <c r="E383" s="21">
        <v>379</v>
      </c>
    </row>
    <row r="384" spans="4:5" x14ac:dyDescent="0.35">
      <c r="D384" s="21">
        <v>380</v>
      </c>
      <c r="E384" s="21">
        <v>380</v>
      </c>
    </row>
    <row r="385" spans="4:5" x14ac:dyDescent="0.35">
      <c r="D385" s="21">
        <v>381</v>
      </c>
      <c r="E385" s="21">
        <v>381</v>
      </c>
    </row>
    <row r="386" spans="4:5" x14ac:dyDescent="0.35">
      <c r="D386" s="21">
        <v>382</v>
      </c>
      <c r="E386" s="21">
        <v>382</v>
      </c>
    </row>
    <row r="387" spans="4:5" x14ac:dyDescent="0.35">
      <c r="D387" s="21">
        <v>383</v>
      </c>
      <c r="E387" s="21">
        <v>383</v>
      </c>
    </row>
    <row r="388" spans="4:5" x14ac:dyDescent="0.35">
      <c r="D388" s="21">
        <v>384</v>
      </c>
      <c r="E388" s="21">
        <v>384</v>
      </c>
    </row>
    <row r="389" spans="4:5" x14ac:dyDescent="0.35">
      <c r="D389" s="21">
        <v>385</v>
      </c>
      <c r="E389" s="21">
        <v>385</v>
      </c>
    </row>
    <row r="390" spans="4:5" x14ac:dyDescent="0.35">
      <c r="D390" s="21">
        <v>386</v>
      </c>
      <c r="E390" s="21">
        <v>386</v>
      </c>
    </row>
    <row r="391" spans="4:5" x14ac:dyDescent="0.35">
      <c r="D391" s="21">
        <v>387</v>
      </c>
      <c r="E391" s="21">
        <v>387</v>
      </c>
    </row>
    <row r="392" spans="4:5" x14ac:dyDescent="0.35">
      <c r="D392" s="21">
        <v>388</v>
      </c>
      <c r="E392" s="21">
        <v>388</v>
      </c>
    </row>
    <row r="393" spans="4:5" x14ac:dyDescent="0.35">
      <c r="D393" s="21">
        <v>389</v>
      </c>
      <c r="E393" s="21">
        <v>389</v>
      </c>
    </row>
    <row r="394" spans="4:5" x14ac:dyDescent="0.35">
      <c r="D394" s="21">
        <v>390</v>
      </c>
      <c r="E394" s="21">
        <v>390</v>
      </c>
    </row>
    <row r="395" spans="4:5" x14ac:dyDescent="0.35">
      <c r="D395" s="21">
        <v>391</v>
      </c>
      <c r="E395" s="21">
        <v>391</v>
      </c>
    </row>
    <row r="396" spans="4:5" x14ac:dyDescent="0.35">
      <c r="D396" s="21">
        <v>392</v>
      </c>
      <c r="E396" s="21">
        <v>392</v>
      </c>
    </row>
    <row r="397" spans="4:5" x14ac:dyDescent="0.35">
      <c r="D397" s="21">
        <v>393</v>
      </c>
      <c r="E397" s="21">
        <v>393</v>
      </c>
    </row>
    <row r="398" spans="4:5" x14ac:dyDescent="0.35">
      <c r="D398" s="21">
        <v>394</v>
      </c>
      <c r="E398" s="21">
        <v>394</v>
      </c>
    </row>
    <row r="399" spans="4:5" x14ac:dyDescent="0.35">
      <c r="D399" s="21">
        <v>395</v>
      </c>
      <c r="E399" s="21">
        <v>395</v>
      </c>
    </row>
    <row r="400" spans="4:5" x14ac:dyDescent="0.35">
      <c r="D400" s="21">
        <v>396</v>
      </c>
      <c r="E400" s="21">
        <v>396</v>
      </c>
    </row>
    <row r="401" spans="4:5" x14ac:dyDescent="0.35">
      <c r="D401" s="21">
        <v>397</v>
      </c>
      <c r="E401" s="21">
        <v>397</v>
      </c>
    </row>
    <row r="402" spans="4:5" x14ac:dyDescent="0.35">
      <c r="D402" s="21">
        <v>398</v>
      </c>
      <c r="E402" s="21">
        <v>398</v>
      </c>
    </row>
    <row r="403" spans="4:5" x14ac:dyDescent="0.35">
      <c r="D403" s="21">
        <v>399</v>
      </c>
      <c r="E403" s="21">
        <v>399</v>
      </c>
    </row>
    <row r="404" spans="4:5" x14ac:dyDescent="0.35">
      <c r="D404" s="21">
        <v>400</v>
      </c>
      <c r="E404" s="21">
        <v>400</v>
      </c>
    </row>
    <row r="405" spans="4:5" x14ac:dyDescent="0.35">
      <c r="D405" s="21">
        <v>401</v>
      </c>
      <c r="E405" s="21">
        <v>401</v>
      </c>
    </row>
    <row r="406" spans="4:5" x14ac:dyDescent="0.35">
      <c r="D406" s="21">
        <v>402</v>
      </c>
      <c r="E406" s="21">
        <v>402</v>
      </c>
    </row>
    <row r="407" spans="4:5" x14ac:dyDescent="0.35">
      <c r="D407" s="21">
        <v>403</v>
      </c>
      <c r="E407" s="21">
        <v>403</v>
      </c>
    </row>
    <row r="408" spans="4:5" x14ac:dyDescent="0.35">
      <c r="D408" s="21">
        <v>404</v>
      </c>
      <c r="E408" s="21">
        <v>404</v>
      </c>
    </row>
    <row r="409" spans="4:5" x14ac:dyDescent="0.35">
      <c r="D409" s="21">
        <v>405</v>
      </c>
      <c r="E409" s="21">
        <v>405</v>
      </c>
    </row>
    <row r="410" spans="4:5" x14ac:dyDescent="0.35">
      <c r="D410" s="21">
        <v>406</v>
      </c>
      <c r="E410" s="21">
        <v>406</v>
      </c>
    </row>
    <row r="411" spans="4:5" x14ac:dyDescent="0.35">
      <c r="D411" s="21">
        <v>407</v>
      </c>
      <c r="E411" s="21">
        <v>407</v>
      </c>
    </row>
    <row r="412" spans="4:5" x14ac:dyDescent="0.35">
      <c r="D412" s="21">
        <v>408</v>
      </c>
      <c r="E412" s="21">
        <v>408</v>
      </c>
    </row>
    <row r="413" spans="4:5" x14ac:dyDescent="0.35">
      <c r="D413" s="21">
        <v>409</v>
      </c>
      <c r="E413" s="21">
        <v>409</v>
      </c>
    </row>
    <row r="414" spans="4:5" x14ac:dyDescent="0.35">
      <c r="D414" s="21">
        <v>410</v>
      </c>
      <c r="E414" s="21">
        <v>410</v>
      </c>
    </row>
    <row r="415" spans="4:5" x14ac:dyDescent="0.35">
      <c r="D415" s="21">
        <v>411</v>
      </c>
      <c r="E415" s="21">
        <v>411</v>
      </c>
    </row>
    <row r="416" spans="4:5" x14ac:dyDescent="0.35">
      <c r="D416" s="21">
        <v>412</v>
      </c>
      <c r="E416" s="21">
        <v>412</v>
      </c>
    </row>
    <row r="417" spans="4:5" x14ac:dyDescent="0.35">
      <c r="D417" s="21">
        <v>413</v>
      </c>
      <c r="E417" s="21">
        <v>413</v>
      </c>
    </row>
    <row r="418" spans="4:5" x14ac:dyDescent="0.35">
      <c r="D418" s="21">
        <v>414</v>
      </c>
      <c r="E418" s="21">
        <v>414</v>
      </c>
    </row>
    <row r="419" spans="4:5" x14ac:dyDescent="0.35">
      <c r="D419" s="21">
        <v>415</v>
      </c>
      <c r="E419" s="21">
        <v>415</v>
      </c>
    </row>
    <row r="420" spans="4:5" x14ac:dyDescent="0.35">
      <c r="D420" s="21">
        <v>416</v>
      </c>
      <c r="E420" s="21">
        <v>416</v>
      </c>
    </row>
    <row r="421" spans="4:5" x14ac:dyDescent="0.35">
      <c r="D421" s="21">
        <v>417</v>
      </c>
      <c r="E421" s="21">
        <v>417</v>
      </c>
    </row>
    <row r="422" spans="4:5" x14ac:dyDescent="0.35">
      <c r="D422" s="21">
        <v>418</v>
      </c>
      <c r="E422" s="21">
        <v>418</v>
      </c>
    </row>
    <row r="423" spans="4:5" x14ac:dyDescent="0.35">
      <c r="D423" s="21">
        <v>419</v>
      </c>
      <c r="E423" s="21">
        <v>419</v>
      </c>
    </row>
    <row r="424" spans="4:5" x14ac:dyDescent="0.35">
      <c r="D424" s="21">
        <v>420</v>
      </c>
      <c r="E424" s="21">
        <v>420</v>
      </c>
    </row>
    <row r="425" spans="4:5" x14ac:dyDescent="0.35">
      <c r="D425" s="21">
        <v>421</v>
      </c>
      <c r="E425" s="21">
        <v>421</v>
      </c>
    </row>
    <row r="426" spans="4:5" x14ac:dyDescent="0.35">
      <c r="D426" s="21">
        <v>422</v>
      </c>
      <c r="E426" s="21">
        <v>422</v>
      </c>
    </row>
    <row r="427" spans="4:5" x14ac:dyDescent="0.35">
      <c r="D427" s="21">
        <v>423</v>
      </c>
      <c r="E427" s="21">
        <v>423</v>
      </c>
    </row>
    <row r="428" spans="4:5" x14ac:dyDescent="0.35">
      <c r="D428" s="21">
        <v>424</v>
      </c>
      <c r="E428" s="21">
        <v>424</v>
      </c>
    </row>
    <row r="429" spans="4:5" x14ac:dyDescent="0.35">
      <c r="D429" s="21">
        <v>425</v>
      </c>
      <c r="E429" s="21">
        <v>425</v>
      </c>
    </row>
    <row r="430" spans="4:5" x14ac:dyDescent="0.35">
      <c r="D430" s="21">
        <v>426</v>
      </c>
      <c r="E430" s="21">
        <v>426</v>
      </c>
    </row>
    <row r="431" spans="4:5" x14ac:dyDescent="0.35">
      <c r="D431" s="21">
        <v>427</v>
      </c>
      <c r="E431" s="21">
        <v>427</v>
      </c>
    </row>
    <row r="432" spans="4:5" x14ac:dyDescent="0.35">
      <c r="D432" s="21">
        <v>428</v>
      </c>
      <c r="E432" s="21">
        <v>428</v>
      </c>
    </row>
    <row r="433" spans="4:5" x14ac:dyDescent="0.35">
      <c r="D433" s="21">
        <v>429</v>
      </c>
      <c r="E433" s="21">
        <v>429</v>
      </c>
    </row>
    <row r="434" spans="4:5" x14ac:dyDescent="0.35">
      <c r="D434" s="21">
        <v>430</v>
      </c>
      <c r="E434" s="21">
        <v>430</v>
      </c>
    </row>
    <row r="435" spans="4:5" x14ac:dyDescent="0.35">
      <c r="D435" s="21">
        <v>431</v>
      </c>
      <c r="E435" s="21">
        <v>431</v>
      </c>
    </row>
    <row r="436" spans="4:5" x14ac:dyDescent="0.35">
      <c r="D436" s="21">
        <v>432</v>
      </c>
      <c r="E436" s="21">
        <v>432</v>
      </c>
    </row>
    <row r="437" spans="4:5" x14ac:dyDescent="0.35">
      <c r="D437" s="21">
        <v>433</v>
      </c>
      <c r="E437" s="21">
        <v>433</v>
      </c>
    </row>
    <row r="438" spans="4:5" x14ac:dyDescent="0.35">
      <c r="D438" s="21">
        <v>434</v>
      </c>
      <c r="E438" s="21">
        <v>434</v>
      </c>
    </row>
    <row r="439" spans="4:5" x14ac:dyDescent="0.35">
      <c r="D439" s="21">
        <v>435</v>
      </c>
      <c r="E439" s="21">
        <v>435</v>
      </c>
    </row>
    <row r="440" spans="4:5" x14ac:dyDescent="0.35">
      <c r="D440" s="21">
        <v>436</v>
      </c>
      <c r="E440" s="21">
        <v>436</v>
      </c>
    </row>
    <row r="441" spans="4:5" x14ac:dyDescent="0.35">
      <c r="D441" s="21">
        <v>437</v>
      </c>
      <c r="E441" s="21">
        <v>437</v>
      </c>
    </row>
    <row r="442" spans="4:5" x14ac:dyDescent="0.35">
      <c r="D442" s="21">
        <v>438</v>
      </c>
      <c r="E442" s="21">
        <v>438</v>
      </c>
    </row>
    <row r="443" spans="4:5" x14ac:dyDescent="0.35">
      <c r="D443" s="21">
        <v>439</v>
      </c>
      <c r="E443" s="21">
        <v>439</v>
      </c>
    </row>
    <row r="444" spans="4:5" x14ac:dyDescent="0.35">
      <c r="D444" s="21">
        <v>440</v>
      </c>
      <c r="E444" s="21">
        <v>440</v>
      </c>
    </row>
    <row r="445" spans="4:5" x14ac:dyDescent="0.35">
      <c r="D445" s="21">
        <v>441</v>
      </c>
      <c r="E445" s="21">
        <v>441</v>
      </c>
    </row>
    <row r="446" spans="4:5" x14ac:dyDescent="0.35">
      <c r="D446" s="21">
        <v>442</v>
      </c>
      <c r="E446" s="21">
        <v>442</v>
      </c>
    </row>
    <row r="447" spans="4:5" x14ac:dyDescent="0.35">
      <c r="D447" s="21">
        <v>443</v>
      </c>
      <c r="E447" s="21">
        <v>443</v>
      </c>
    </row>
    <row r="448" spans="4:5" x14ac:dyDescent="0.35">
      <c r="D448" s="21">
        <v>444</v>
      </c>
      <c r="E448" s="21">
        <v>444</v>
      </c>
    </row>
    <row r="449" spans="4:5" x14ac:dyDescent="0.35">
      <c r="D449" s="21">
        <v>445</v>
      </c>
      <c r="E449" s="21">
        <v>445</v>
      </c>
    </row>
    <row r="450" spans="4:5" x14ac:dyDescent="0.35">
      <c r="D450" s="21">
        <v>446</v>
      </c>
      <c r="E450" s="21">
        <v>446</v>
      </c>
    </row>
    <row r="451" spans="4:5" x14ac:dyDescent="0.35">
      <c r="D451" s="21">
        <v>447</v>
      </c>
      <c r="E451" s="21">
        <v>447</v>
      </c>
    </row>
    <row r="452" spans="4:5" x14ac:dyDescent="0.35">
      <c r="D452" s="21">
        <v>448</v>
      </c>
      <c r="E452" s="21">
        <v>448</v>
      </c>
    </row>
    <row r="453" spans="4:5" x14ac:dyDescent="0.35">
      <c r="D453" s="21">
        <v>449</v>
      </c>
      <c r="E453" s="21">
        <v>449</v>
      </c>
    </row>
    <row r="454" spans="4:5" x14ac:dyDescent="0.35">
      <c r="D454" s="21">
        <v>450</v>
      </c>
      <c r="E454" s="21">
        <v>450</v>
      </c>
    </row>
    <row r="455" spans="4:5" x14ac:dyDescent="0.35">
      <c r="D455" s="21">
        <v>451</v>
      </c>
      <c r="E455" s="21">
        <v>451</v>
      </c>
    </row>
    <row r="456" spans="4:5" x14ac:dyDescent="0.35">
      <c r="D456" s="21">
        <v>452</v>
      </c>
      <c r="E456" s="21">
        <v>452</v>
      </c>
    </row>
    <row r="457" spans="4:5" x14ac:dyDescent="0.35">
      <c r="D457" s="21">
        <v>453</v>
      </c>
      <c r="E457" s="21">
        <v>453</v>
      </c>
    </row>
    <row r="458" spans="4:5" x14ac:dyDescent="0.35">
      <c r="D458" s="21">
        <v>454</v>
      </c>
      <c r="E458" s="21">
        <v>454</v>
      </c>
    </row>
    <row r="459" spans="4:5" x14ac:dyDescent="0.35">
      <c r="D459" s="21">
        <v>455</v>
      </c>
      <c r="E459" s="21">
        <v>455</v>
      </c>
    </row>
    <row r="460" spans="4:5" x14ac:dyDescent="0.35">
      <c r="D460" s="21">
        <v>456</v>
      </c>
      <c r="E460" s="21">
        <v>456</v>
      </c>
    </row>
    <row r="461" spans="4:5" x14ac:dyDescent="0.35">
      <c r="D461" s="21">
        <v>457</v>
      </c>
      <c r="E461" s="21">
        <v>457</v>
      </c>
    </row>
    <row r="462" spans="4:5" x14ac:dyDescent="0.35">
      <c r="D462" s="21">
        <v>458</v>
      </c>
      <c r="E462" s="21">
        <v>458</v>
      </c>
    </row>
    <row r="463" spans="4:5" x14ac:dyDescent="0.35">
      <c r="D463" s="21">
        <v>459</v>
      </c>
      <c r="E463" s="21">
        <v>459</v>
      </c>
    </row>
    <row r="464" spans="4:5" x14ac:dyDescent="0.35">
      <c r="D464" s="21">
        <v>460</v>
      </c>
      <c r="E464" s="21">
        <v>460</v>
      </c>
    </row>
    <row r="465" spans="4:5" x14ac:dyDescent="0.35">
      <c r="D465" s="21">
        <v>461</v>
      </c>
      <c r="E465" s="21">
        <v>461</v>
      </c>
    </row>
    <row r="466" spans="4:5" x14ac:dyDescent="0.35">
      <c r="D466" s="21">
        <v>462</v>
      </c>
      <c r="E466" s="21">
        <v>462</v>
      </c>
    </row>
    <row r="467" spans="4:5" x14ac:dyDescent="0.35">
      <c r="D467" s="21">
        <v>463</v>
      </c>
      <c r="E467" s="21">
        <v>463</v>
      </c>
    </row>
    <row r="468" spans="4:5" x14ac:dyDescent="0.35">
      <c r="D468" s="21">
        <v>464</v>
      </c>
      <c r="E468" s="21">
        <v>464</v>
      </c>
    </row>
    <row r="469" spans="4:5" x14ac:dyDescent="0.35">
      <c r="D469" s="21">
        <v>465</v>
      </c>
      <c r="E469" s="21">
        <v>465</v>
      </c>
    </row>
    <row r="470" spans="4:5" x14ac:dyDescent="0.35">
      <c r="D470" s="21">
        <v>466</v>
      </c>
      <c r="E470" s="21">
        <v>466</v>
      </c>
    </row>
    <row r="471" spans="4:5" x14ac:dyDescent="0.35">
      <c r="D471" s="21">
        <v>467</v>
      </c>
      <c r="E471" s="21">
        <v>467</v>
      </c>
    </row>
    <row r="472" spans="4:5" x14ac:dyDescent="0.35">
      <c r="D472" s="21">
        <v>468</v>
      </c>
      <c r="E472" s="21">
        <v>468</v>
      </c>
    </row>
    <row r="473" spans="4:5" x14ac:dyDescent="0.35">
      <c r="D473" s="21">
        <v>469</v>
      </c>
      <c r="E473" s="21">
        <v>469</v>
      </c>
    </row>
    <row r="474" spans="4:5" x14ac:dyDescent="0.35">
      <c r="D474" s="21">
        <v>470</v>
      </c>
      <c r="E474" s="21">
        <v>470</v>
      </c>
    </row>
    <row r="475" spans="4:5" x14ac:dyDescent="0.35">
      <c r="D475" s="21">
        <v>471</v>
      </c>
      <c r="E475" s="21">
        <v>471</v>
      </c>
    </row>
    <row r="476" spans="4:5" x14ac:dyDescent="0.35">
      <c r="D476" s="21">
        <v>472</v>
      </c>
      <c r="E476" s="21">
        <v>472</v>
      </c>
    </row>
    <row r="477" spans="4:5" x14ac:dyDescent="0.35">
      <c r="D477" s="21">
        <v>473</v>
      </c>
      <c r="E477" s="21">
        <v>473</v>
      </c>
    </row>
    <row r="478" spans="4:5" x14ac:dyDescent="0.35">
      <c r="D478" s="21">
        <v>474</v>
      </c>
      <c r="E478" s="21">
        <v>474</v>
      </c>
    </row>
    <row r="479" spans="4:5" x14ac:dyDescent="0.35">
      <c r="D479" s="21">
        <v>475</v>
      </c>
      <c r="E479" s="21">
        <v>475</v>
      </c>
    </row>
    <row r="480" spans="4:5" x14ac:dyDescent="0.35">
      <c r="D480" s="21">
        <v>476</v>
      </c>
      <c r="E480" s="21">
        <v>476</v>
      </c>
    </row>
    <row r="481" spans="4:5" x14ac:dyDescent="0.35">
      <c r="D481" s="21">
        <v>477</v>
      </c>
      <c r="E481" s="21">
        <v>477</v>
      </c>
    </row>
    <row r="482" spans="4:5" x14ac:dyDescent="0.35">
      <c r="D482" s="21">
        <v>478</v>
      </c>
      <c r="E482" s="21">
        <v>478</v>
      </c>
    </row>
    <row r="483" spans="4:5" x14ac:dyDescent="0.35">
      <c r="D483" s="21">
        <v>479</v>
      </c>
      <c r="E483" s="21">
        <v>479</v>
      </c>
    </row>
    <row r="484" spans="4:5" x14ac:dyDescent="0.35">
      <c r="D484" s="21">
        <v>480</v>
      </c>
      <c r="E484" s="21">
        <v>480</v>
      </c>
    </row>
    <row r="485" spans="4:5" x14ac:dyDescent="0.35">
      <c r="D485" s="21">
        <v>481</v>
      </c>
      <c r="E485" s="21">
        <v>481</v>
      </c>
    </row>
    <row r="486" spans="4:5" x14ac:dyDescent="0.35">
      <c r="D486" s="21">
        <v>482</v>
      </c>
      <c r="E486" s="21">
        <v>482</v>
      </c>
    </row>
    <row r="487" spans="4:5" x14ac:dyDescent="0.35">
      <c r="D487" s="21">
        <v>483</v>
      </c>
      <c r="E487" s="21">
        <v>483</v>
      </c>
    </row>
    <row r="488" spans="4:5" x14ac:dyDescent="0.35">
      <c r="D488" s="21">
        <v>484</v>
      </c>
      <c r="E488" s="21">
        <v>484</v>
      </c>
    </row>
    <row r="489" spans="4:5" x14ac:dyDescent="0.35">
      <c r="D489" s="21">
        <v>485</v>
      </c>
      <c r="E489" s="21">
        <v>485</v>
      </c>
    </row>
    <row r="490" spans="4:5" x14ac:dyDescent="0.35">
      <c r="D490" s="21">
        <v>486</v>
      </c>
      <c r="E490" s="21">
        <v>486</v>
      </c>
    </row>
    <row r="491" spans="4:5" x14ac:dyDescent="0.35">
      <c r="D491" s="21">
        <v>487</v>
      </c>
      <c r="E491" s="21">
        <v>487</v>
      </c>
    </row>
    <row r="492" spans="4:5" x14ac:dyDescent="0.35">
      <c r="D492" s="21">
        <v>488</v>
      </c>
      <c r="E492" s="21">
        <v>488</v>
      </c>
    </row>
    <row r="493" spans="4:5" x14ac:dyDescent="0.35">
      <c r="D493" s="21">
        <v>489</v>
      </c>
      <c r="E493" s="21">
        <v>489</v>
      </c>
    </row>
    <row r="494" spans="4:5" x14ac:dyDescent="0.35">
      <c r="D494" s="21">
        <v>490</v>
      </c>
      <c r="E494" s="21">
        <v>490</v>
      </c>
    </row>
    <row r="495" spans="4:5" x14ac:dyDescent="0.35">
      <c r="D495" s="21">
        <v>491</v>
      </c>
      <c r="E495" s="21">
        <v>491</v>
      </c>
    </row>
    <row r="496" spans="4:5" x14ac:dyDescent="0.35">
      <c r="D496" s="21">
        <v>492</v>
      </c>
      <c r="E496" s="21">
        <v>492</v>
      </c>
    </row>
    <row r="497" spans="4:5" x14ac:dyDescent="0.35">
      <c r="D497" s="21">
        <v>493</v>
      </c>
      <c r="E497" s="21">
        <v>493</v>
      </c>
    </row>
    <row r="498" spans="4:5" x14ac:dyDescent="0.35">
      <c r="D498" s="21">
        <v>494</v>
      </c>
      <c r="E498" s="21">
        <v>494</v>
      </c>
    </row>
    <row r="499" spans="4:5" x14ac:dyDescent="0.35">
      <c r="D499" s="21">
        <v>495</v>
      </c>
      <c r="E499" s="21">
        <v>495</v>
      </c>
    </row>
    <row r="500" spans="4:5" x14ac:dyDescent="0.35">
      <c r="D500" s="21">
        <v>496</v>
      </c>
      <c r="E500" s="21">
        <v>496</v>
      </c>
    </row>
    <row r="501" spans="4:5" x14ac:dyDescent="0.35">
      <c r="D501" s="21">
        <v>497</v>
      </c>
      <c r="E501" s="21">
        <v>497</v>
      </c>
    </row>
    <row r="502" spans="4:5" x14ac:dyDescent="0.35">
      <c r="D502" s="21">
        <v>498</v>
      </c>
      <c r="E502" s="21">
        <v>498</v>
      </c>
    </row>
    <row r="503" spans="4:5" x14ac:dyDescent="0.35">
      <c r="D503" s="21">
        <v>499</v>
      </c>
      <c r="E503" s="21">
        <v>499</v>
      </c>
    </row>
    <row r="504" spans="4:5" x14ac:dyDescent="0.35">
      <c r="D504" s="21">
        <v>500</v>
      </c>
      <c r="E504" s="21">
        <v>500</v>
      </c>
    </row>
    <row r="505" spans="4:5" x14ac:dyDescent="0.35">
      <c r="D505" s="21">
        <v>501</v>
      </c>
      <c r="E505" s="21">
        <v>501</v>
      </c>
    </row>
    <row r="506" spans="4:5" x14ac:dyDescent="0.35">
      <c r="D506" s="21">
        <v>502</v>
      </c>
      <c r="E506" s="21">
        <v>502</v>
      </c>
    </row>
    <row r="507" spans="4:5" x14ac:dyDescent="0.35">
      <c r="D507" s="21">
        <v>503</v>
      </c>
      <c r="E507" s="21">
        <v>503</v>
      </c>
    </row>
    <row r="508" spans="4:5" x14ac:dyDescent="0.35">
      <c r="D508" s="21">
        <v>504</v>
      </c>
      <c r="E508" s="21">
        <v>504</v>
      </c>
    </row>
    <row r="509" spans="4:5" x14ac:dyDescent="0.35">
      <c r="D509" s="21">
        <v>505</v>
      </c>
      <c r="E509" s="21">
        <v>505</v>
      </c>
    </row>
    <row r="510" spans="4:5" x14ac:dyDescent="0.35">
      <c r="D510" s="21">
        <v>506</v>
      </c>
      <c r="E510" s="21">
        <v>506</v>
      </c>
    </row>
    <row r="511" spans="4:5" x14ac:dyDescent="0.35">
      <c r="D511" s="21">
        <v>507</v>
      </c>
      <c r="E511" s="21">
        <v>507</v>
      </c>
    </row>
    <row r="512" spans="4:5" x14ac:dyDescent="0.35">
      <c r="D512" s="21">
        <v>508</v>
      </c>
      <c r="E512" s="21">
        <v>508</v>
      </c>
    </row>
    <row r="513" spans="4:5" x14ac:dyDescent="0.35">
      <c r="D513" s="21">
        <v>509</v>
      </c>
      <c r="E513" s="21">
        <v>509</v>
      </c>
    </row>
    <row r="514" spans="4:5" x14ac:dyDescent="0.35">
      <c r="D514" s="21">
        <v>510</v>
      </c>
      <c r="E514" s="21">
        <v>510</v>
      </c>
    </row>
    <row r="515" spans="4:5" x14ac:dyDescent="0.35">
      <c r="D515" s="21">
        <v>511</v>
      </c>
      <c r="E515" s="21">
        <v>511</v>
      </c>
    </row>
    <row r="516" spans="4:5" x14ac:dyDescent="0.35">
      <c r="D516" s="21">
        <v>512</v>
      </c>
      <c r="E516" s="21">
        <v>512</v>
      </c>
    </row>
    <row r="517" spans="4:5" x14ac:dyDescent="0.35">
      <c r="D517" s="21">
        <v>513</v>
      </c>
      <c r="E517" s="21">
        <v>513</v>
      </c>
    </row>
    <row r="518" spans="4:5" x14ac:dyDescent="0.35">
      <c r="D518" s="21">
        <v>514</v>
      </c>
      <c r="E518" s="21">
        <v>514</v>
      </c>
    </row>
    <row r="519" spans="4:5" x14ac:dyDescent="0.35">
      <c r="D519" s="21">
        <v>515</v>
      </c>
      <c r="E519" s="21">
        <v>515</v>
      </c>
    </row>
    <row r="520" spans="4:5" x14ac:dyDescent="0.35">
      <c r="D520" s="21">
        <v>516</v>
      </c>
      <c r="E520" s="21">
        <v>516</v>
      </c>
    </row>
    <row r="521" spans="4:5" x14ac:dyDescent="0.35">
      <c r="D521" s="21">
        <v>517</v>
      </c>
      <c r="E521" s="21">
        <v>517</v>
      </c>
    </row>
    <row r="522" spans="4:5" x14ac:dyDescent="0.35">
      <c r="D522" s="21">
        <v>518</v>
      </c>
      <c r="E522" s="21">
        <v>518</v>
      </c>
    </row>
    <row r="523" spans="4:5" x14ac:dyDescent="0.35">
      <c r="D523" s="21">
        <v>519</v>
      </c>
      <c r="E523" s="21">
        <v>519</v>
      </c>
    </row>
    <row r="524" spans="4:5" x14ac:dyDescent="0.35">
      <c r="D524" s="21">
        <v>520</v>
      </c>
      <c r="E524" s="21">
        <v>520</v>
      </c>
    </row>
    <row r="525" spans="4:5" x14ac:dyDescent="0.35">
      <c r="D525" s="21">
        <v>521</v>
      </c>
      <c r="E525" s="21">
        <v>521</v>
      </c>
    </row>
    <row r="526" spans="4:5" x14ac:dyDescent="0.35">
      <c r="D526" s="21">
        <v>522</v>
      </c>
      <c r="E526" s="21">
        <v>522</v>
      </c>
    </row>
    <row r="527" spans="4:5" x14ac:dyDescent="0.35">
      <c r="D527" s="21">
        <v>523</v>
      </c>
      <c r="E527" s="21">
        <v>523</v>
      </c>
    </row>
    <row r="528" spans="4:5" x14ac:dyDescent="0.35">
      <c r="D528" s="21">
        <v>524</v>
      </c>
      <c r="E528" s="21">
        <v>524</v>
      </c>
    </row>
    <row r="529" spans="4:5" x14ac:dyDescent="0.35">
      <c r="D529" s="21">
        <v>525</v>
      </c>
      <c r="E529" s="21">
        <v>525</v>
      </c>
    </row>
    <row r="530" spans="4:5" x14ac:dyDescent="0.35">
      <c r="D530" s="21">
        <v>526</v>
      </c>
      <c r="E530" s="21">
        <v>526</v>
      </c>
    </row>
    <row r="531" spans="4:5" x14ac:dyDescent="0.35">
      <c r="D531" s="21">
        <v>527</v>
      </c>
      <c r="E531" s="21">
        <v>527</v>
      </c>
    </row>
    <row r="532" spans="4:5" x14ac:dyDescent="0.35">
      <c r="D532" s="21">
        <v>528</v>
      </c>
      <c r="E532" s="21">
        <v>528</v>
      </c>
    </row>
    <row r="533" spans="4:5" x14ac:dyDescent="0.35">
      <c r="D533" s="21">
        <v>529</v>
      </c>
      <c r="E533" s="21">
        <v>529</v>
      </c>
    </row>
    <row r="534" spans="4:5" x14ac:dyDescent="0.35">
      <c r="D534" s="21">
        <v>530</v>
      </c>
      <c r="E534" s="21">
        <v>530</v>
      </c>
    </row>
    <row r="535" spans="4:5" x14ac:dyDescent="0.35">
      <c r="D535" s="21">
        <v>531</v>
      </c>
      <c r="E535" s="21">
        <v>531</v>
      </c>
    </row>
    <row r="536" spans="4:5" x14ac:dyDescent="0.35">
      <c r="D536" s="21">
        <v>532</v>
      </c>
      <c r="E536" s="21">
        <v>532</v>
      </c>
    </row>
    <row r="537" spans="4:5" x14ac:dyDescent="0.35">
      <c r="D537" s="21">
        <v>533</v>
      </c>
      <c r="E537" s="21">
        <v>533</v>
      </c>
    </row>
    <row r="538" spans="4:5" x14ac:dyDescent="0.35">
      <c r="D538" s="21">
        <v>534</v>
      </c>
      <c r="E538" s="21">
        <v>534</v>
      </c>
    </row>
    <row r="539" spans="4:5" x14ac:dyDescent="0.35">
      <c r="D539" s="21">
        <v>535</v>
      </c>
      <c r="E539" s="21">
        <v>535</v>
      </c>
    </row>
    <row r="540" spans="4:5" x14ac:dyDescent="0.35">
      <c r="D540" s="21">
        <v>536</v>
      </c>
      <c r="E540" s="21">
        <v>536</v>
      </c>
    </row>
    <row r="541" spans="4:5" x14ac:dyDescent="0.35">
      <c r="D541" s="21">
        <v>537</v>
      </c>
      <c r="E541" s="21">
        <v>537</v>
      </c>
    </row>
    <row r="542" spans="4:5" x14ac:dyDescent="0.35">
      <c r="D542" s="21">
        <v>538</v>
      </c>
      <c r="E542" s="21">
        <v>538</v>
      </c>
    </row>
    <row r="543" spans="4:5" x14ac:dyDescent="0.35">
      <c r="D543" s="21">
        <v>539</v>
      </c>
      <c r="E543" s="21">
        <v>539</v>
      </c>
    </row>
    <row r="544" spans="4:5" x14ac:dyDescent="0.35">
      <c r="D544" s="21">
        <v>540</v>
      </c>
      <c r="E544" s="21">
        <v>540</v>
      </c>
    </row>
    <row r="545" spans="4:5" x14ac:dyDescent="0.35">
      <c r="D545" s="21">
        <v>541</v>
      </c>
      <c r="E545" s="21">
        <v>541</v>
      </c>
    </row>
    <row r="546" spans="4:5" x14ac:dyDescent="0.35">
      <c r="D546" s="21">
        <v>542</v>
      </c>
      <c r="E546" s="21">
        <v>542</v>
      </c>
    </row>
    <row r="547" spans="4:5" x14ac:dyDescent="0.35">
      <c r="D547" s="21">
        <v>543</v>
      </c>
      <c r="E547" s="21">
        <v>543</v>
      </c>
    </row>
    <row r="548" spans="4:5" x14ac:dyDescent="0.35">
      <c r="D548" s="21">
        <v>544</v>
      </c>
      <c r="E548" s="21">
        <v>544</v>
      </c>
    </row>
    <row r="549" spans="4:5" x14ac:dyDescent="0.35">
      <c r="D549" s="21">
        <v>545</v>
      </c>
      <c r="E549" s="21">
        <v>545</v>
      </c>
    </row>
    <row r="550" spans="4:5" x14ac:dyDescent="0.35">
      <c r="D550" s="21">
        <v>546</v>
      </c>
      <c r="E550" s="21">
        <v>546</v>
      </c>
    </row>
    <row r="551" spans="4:5" x14ac:dyDescent="0.35">
      <c r="D551" s="21">
        <v>547</v>
      </c>
      <c r="E551" s="21">
        <v>547</v>
      </c>
    </row>
    <row r="552" spans="4:5" x14ac:dyDescent="0.35">
      <c r="D552" s="21">
        <v>548</v>
      </c>
      <c r="E552" s="21">
        <v>548</v>
      </c>
    </row>
    <row r="553" spans="4:5" x14ac:dyDescent="0.35">
      <c r="D553" s="21">
        <v>549</v>
      </c>
      <c r="E553" s="21">
        <v>549</v>
      </c>
    </row>
    <row r="554" spans="4:5" x14ac:dyDescent="0.35">
      <c r="D554" s="21">
        <v>550</v>
      </c>
      <c r="E554" s="21">
        <v>550</v>
      </c>
    </row>
    <row r="555" spans="4:5" x14ac:dyDescent="0.35">
      <c r="D555" s="21">
        <v>551</v>
      </c>
      <c r="E555" s="21">
        <v>551</v>
      </c>
    </row>
    <row r="556" spans="4:5" x14ac:dyDescent="0.35">
      <c r="D556" s="21">
        <v>552</v>
      </c>
      <c r="E556" s="21">
        <v>552</v>
      </c>
    </row>
    <row r="557" spans="4:5" x14ac:dyDescent="0.35">
      <c r="D557" s="21">
        <v>553</v>
      </c>
      <c r="E557" s="21">
        <v>553</v>
      </c>
    </row>
    <row r="558" spans="4:5" x14ac:dyDescent="0.35">
      <c r="D558" s="21">
        <v>554</v>
      </c>
      <c r="E558" s="21">
        <v>554</v>
      </c>
    </row>
    <row r="559" spans="4:5" x14ac:dyDescent="0.35">
      <c r="D559" s="21">
        <v>555</v>
      </c>
      <c r="E559" s="21">
        <v>555</v>
      </c>
    </row>
    <row r="560" spans="4:5" x14ac:dyDescent="0.35">
      <c r="D560" s="21">
        <v>556</v>
      </c>
      <c r="E560" s="21">
        <v>556</v>
      </c>
    </row>
    <row r="561" spans="4:5" x14ac:dyDescent="0.35">
      <c r="D561" s="21">
        <v>557</v>
      </c>
      <c r="E561" s="21">
        <v>557</v>
      </c>
    </row>
    <row r="562" spans="4:5" x14ac:dyDescent="0.35">
      <c r="D562" s="21">
        <v>558</v>
      </c>
      <c r="E562" s="21">
        <v>558</v>
      </c>
    </row>
    <row r="563" spans="4:5" x14ac:dyDescent="0.35">
      <c r="D563" s="21">
        <v>559</v>
      </c>
      <c r="E563" s="21">
        <v>559</v>
      </c>
    </row>
    <row r="564" spans="4:5" x14ac:dyDescent="0.35">
      <c r="D564" s="21">
        <v>560</v>
      </c>
      <c r="E564" s="21">
        <v>560</v>
      </c>
    </row>
    <row r="565" spans="4:5" x14ac:dyDescent="0.35">
      <c r="D565" s="21">
        <v>561</v>
      </c>
      <c r="E565" s="21">
        <v>561</v>
      </c>
    </row>
    <row r="566" spans="4:5" x14ac:dyDescent="0.35">
      <c r="D566" s="21">
        <v>562</v>
      </c>
      <c r="E566" s="21">
        <v>562</v>
      </c>
    </row>
    <row r="567" spans="4:5" x14ac:dyDescent="0.35">
      <c r="D567" s="21">
        <v>563</v>
      </c>
      <c r="E567" s="21">
        <v>563</v>
      </c>
    </row>
    <row r="568" spans="4:5" x14ac:dyDescent="0.35">
      <c r="D568" s="21">
        <v>564</v>
      </c>
      <c r="E568" s="21">
        <v>564</v>
      </c>
    </row>
    <row r="569" spans="4:5" x14ac:dyDescent="0.35">
      <c r="D569" s="21">
        <v>565</v>
      </c>
      <c r="E569" s="21">
        <v>565</v>
      </c>
    </row>
    <row r="570" spans="4:5" x14ac:dyDescent="0.35">
      <c r="D570" s="21">
        <v>566</v>
      </c>
      <c r="E570" s="21">
        <v>566</v>
      </c>
    </row>
    <row r="571" spans="4:5" x14ac:dyDescent="0.35">
      <c r="D571" s="21">
        <v>567</v>
      </c>
      <c r="E571" s="21">
        <v>567</v>
      </c>
    </row>
    <row r="572" spans="4:5" x14ac:dyDescent="0.35">
      <c r="D572" s="21">
        <v>568</v>
      </c>
      <c r="E572" s="21">
        <v>568</v>
      </c>
    </row>
    <row r="573" spans="4:5" x14ac:dyDescent="0.35">
      <c r="D573" s="21">
        <v>569</v>
      </c>
      <c r="E573" s="21">
        <v>569</v>
      </c>
    </row>
    <row r="574" spans="4:5" x14ac:dyDescent="0.35">
      <c r="D574" s="21">
        <v>570</v>
      </c>
      <c r="E574" s="21">
        <v>570</v>
      </c>
    </row>
    <row r="575" spans="4:5" x14ac:dyDescent="0.35">
      <c r="D575" s="21">
        <v>571</v>
      </c>
      <c r="E575" s="21">
        <v>571</v>
      </c>
    </row>
    <row r="576" spans="4:5" x14ac:dyDescent="0.35">
      <c r="D576" s="21">
        <v>572</v>
      </c>
      <c r="E576" s="21">
        <v>572</v>
      </c>
    </row>
    <row r="577" spans="4:5" x14ac:dyDescent="0.35">
      <c r="D577" s="21">
        <v>573</v>
      </c>
      <c r="E577" s="21">
        <v>573</v>
      </c>
    </row>
    <row r="578" spans="4:5" x14ac:dyDescent="0.35">
      <c r="D578" s="21">
        <v>574</v>
      </c>
      <c r="E578" s="21">
        <v>574</v>
      </c>
    </row>
    <row r="579" spans="4:5" x14ac:dyDescent="0.35">
      <c r="D579" s="21">
        <v>575</v>
      </c>
      <c r="E579" s="21">
        <v>575</v>
      </c>
    </row>
    <row r="580" spans="4:5" x14ac:dyDescent="0.35">
      <c r="D580" s="21">
        <v>576</v>
      </c>
      <c r="E580" s="21">
        <v>576</v>
      </c>
    </row>
    <row r="581" spans="4:5" x14ac:dyDescent="0.35">
      <c r="D581" s="21">
        <v>577</v>
      </c>
      <c r="E581" s="21">
        <v>577</v>
      </c>
    </row>
    <row r="582" spans="4:5" x14ac:dyDescent="0.35">
      <c r="D582" s="21">
        <v>578</v>
      </c>
      <c r="E582" s="21">
        <v>578</v>
      </c>
    </row>
    <row r="583" spans="4:5" x14ac:dyDescent="0.35">
      <c r="D583" s="21">
        <v>579</v>
      </c>
      <c r="E583" s="21">
        <v>579</v>
      </c>
    </row>
    <row r="584" spans="4:5" x14ac:dyDescent="0.35">
      <c r="D584" s="21">
        <v>580</v>
      </c>
      <c r="E584" s="21">
        <v>580</v>
      </c>
    </row>
    <row r="585" spans="4:5" x14ac:dyDescent="0.35">
      <c r="D585" s="21">
        <v>581</v>
      </c>
      <c r="E585" s="21">
        <v>581</v>
      </c>
    </row>
    <row r="586" spans="4:5" x14ac:dyDescent="0.35">
      <c r="D586" s="21">
        <v>582</v>
      </c>
      <c r="E586" s="21">
        <v>582</v>
      </c>
    </row>
    <row r="587" spans="4:5" x14ac:dyDescent="0.35">
      <c r="D587" s="21">
        <v>583</v>
      </c>
      <c r="E587" s="21">
        <v>583</v>
      </c>
    </row>
    <row r="588" spans="4:5" x14ac:dyDescent="0.35">
      <c r="D588" s="21">
        <v>584</v>
      </c>
      <c r="E588" s="21">
        <v>584</v>
      </c>
    </row>
    <row r="589" spans="4:5" x14ac:dyDescent="0.35">
      <c r="D589" s="21">
        <v>585</v>
      </c>
      <c r="E589" s="21">
        <v>585</v>
      </c>
    </row>
    <row r="590" spans="4:5" x14ac:dyDescent="0.35">
      <c r="D590" s="21">
        <v>586</v>
      </c>
      <c r="E590" s="21">
        <v>586</v>
      </c>
    </row>
    <row r="591" spans="4:5" x14ac:dyDescent="0.35">
      <c r="D591" s="21">
        <v>587</v>
      </c>
      <c r="E591" s="21">
        <v>587</v>
      </c>
    </row>
    <row r="592" spans="4:5" x14ac:dyDescent="0.35">
      <c r="D592" s="21">
        <v>588</v>
      </c>
      <c r="E592" s="21">
        <v>588</v>
      </c>
    </row>
    <row r="593" spans="4:5" x14ac:dyDescent="0.35">
      <c r="D593" s="21">
        <v>589</v>
      </c>
      <c r="E593" s="21">
        <v>589</v>
      </c>
    </row>
    <row r="594" spans="4:5" x14ac:dyDescent="0.35">
      <c r="D594" s="21">
        <v>590</v>
      </c>
      <c r="E594" s="21">
        <v>590</v>
      </c>
    </row>
    <row r="595" spans="4:5" x14ac:dyDescent="0.35">
      <c r="D595" s="21">
        <v>591</v>
      </c>
      <c r="E595" s="21">
        <v>591</v>
      </c>
    </row>
    <row r="596" spans="4:5" x14ac:dyDescent="0.35">
      <c r="D596" s="21">
        <v>592</v>
      </c>
      <c r="E596" s="21">
        <v>592</v>
      </c>
    </row>
    <row r="597" spans="4:5" x14ac:dyDescent="0.35">
      <c r="D597" s="21">
        <v>593</v>
      </c>
      <c r="E597" s="21">
        <v>593</v>
      </c>
    </row>
    <row r="598" spans="4:5" x14ac:dyDescent="0.35">
      <c r="D598" s="21">
        <v>594</v>
      </c>
      <c r="E598" s="21">
        <v>594</v>
      </c>
    </row>
    <row r="599" spans="4:5" x14ac:dyDescent="0.35">
      <c r="D599" s="21">
        <v>595</v>
      </c>
      <c r="E599" s="21">
        <v>595</v>
      </c>
    </row>
    <row r="600" spans="4:5" x14ac:dyDescent="0.35">
      <c r="D600" s="21">
        <v>596</v>
      </c>
      <c r="E600" s="21">
        <v>596</v>
      </c>
    </row>
    <row r="601" spans="4:5" x14ac:dyDescent="0.35">
      <c r="D601" s="21">
        <v>597</v>
      </c>
      <c r="E601" s="21">
        <v>597</v>
      </c>
    </row>
    <row r="602" spans="4:5" x14ac:dyDescent="0.35">
      <c r="D602" s="21">
        <v>598</v>
      </c>
      <c r="E602" s="21">
        <v>598</v>
      </c>
    </row>
    <row r="603" spans="4:5" x14ac:dyDescent="0.35">
      <c r="D603" s="21">
        <v>599</v>
      </c>
      <c r="E603" s="21">
        <v>599</v>
      </c>
    </row>
    <row r="604" spans="4:5" x14ac:dyDescent="0.35">
      <c r="D604" s="21">
        <v>600</v>
      </c>
      <c r="E604" s="21">
        <v>600</v>
      </c>
    </row>
    <row r="605" spans="4:5" x14ac:dyDescent="0.35">
      <c r="D605" s="21">
        <v>601</v>
      </c>
      <c r="E605" s="21">
        <v>601</v>
      </c>
    </row>
    <row r="606" spans="4:5" x14ac:dyDescent="0.35">
      <c r="D606" s="21">
        <v>602</v>
      </c>
      <c r="E606" s="21">
        <v>602</v>
      </c>
    </row>
    <row r="607" spans="4:5" x14ac:dyDescent="0.35">
      <c r="D607" s="21">
        <v>603</v>
      </c>
      <c r="E607" s="21">
        <v>603</v>
      </c>
    </row>
    <row r="608" spans="4:5" x14ac:dyDescent="0.35">
      <c r="D608" s="21">
        <v>604</v>
      </c>
      <c r="E608" s="21">
        <v>604</v>
      </c>
    </row>
    <row r="609" spans="4:5" x14ac:dyDescent="0.35">
      <c r="D609" s="21">
        <v>605</v>
      </c>
      <c r="E609" s="21">
        <v>605</v>
      </c>
    </row>
    <row r="610" spans="4:5" x14ac:dyDescent="0.35">
      <c r="D610" s="21">
        <v>606</v>
      </c>
      <c r="E610" s="21">
        <v>606</v>
      </c>
    </row>
    <row r="611" spans="4:5" x14ac:dyDescent="0.35">
      <c r="D611" s="21">
        <v>607</v>
      </c>
      <c r="E611" s="21">
        <v>607</v>
      </c>
    </row>
    <row r="612" spans="4:5" x14ac:dyDescent="0.35">
      <c r="D612" s="21">
        <v>608</v>
      </c>
      <c r="E612" s="21">
        <v>608</v>
      </c>
    </row>
    <row r="613" spans="4:5" x14ac:dyDescent="0.35">
      <c r="D613" s="21">
        <v>609</v>
      </c>
      <c r="E613" s="21">
        <v>609</v>
      </c>
    </row>
    <row r="614" spans="4:5" x14ac:dyDescent="0.35">
      <c r="D614" s="21">
        <v>610</v>
      </c>
      <c r="E614" s="21">
        <v>610</v>
      </c>
    </row>
    <row r="615" spans="4:5" x14ac:dyDescent="0.35">
      <c r="D615" s="21">
        <v>611</v>
      </c>
      <c r="E615" s="21">
        <v>611</v>
      </c>
    </row>
    <row r="616" spans="4:5" x14ac:dyDescent="0.35">
      <c r="D616" s="21">
        <v>612</v>
      </c>
      <c r="E616" s="21">
        <v>612</v>
      </c>
    </row>
    <row r="617" spans="4:5" x14ac:dyDescent="0.35">
      <c r="D617" s="21">
        <v>613</v>
      </c>
      <c r="E617" s="21">
        <v>613</v>
      </c>
    </row>
    <row r="618" spans="4:5" x14ac:dyDescent="0.35">
      <c r="D618" s="21">
        <v>614</v>
      </c>
      <c r="E618" s="21">
        <v>614</v>
      </c>
    </row>
    <row r="619" spans="4:5" x14ac:dyDescent="0.35">
      <c r="D619" s="21">
        <v>615</v>
      </c>
      <c r="E619" s="21">
        <v>615</v>
      </c>
    </row>
    <row r="620" spans="4:5" x14ac:dyDescent="0.35">
      <c r="D620" s="21">
        <v>616</v>
      </c>
      <c r="E620" s="21">
        <v>616</v>
      </c>
    </row>
    <row r="621" spans="4:5" x14ac:dyDescent="0.35">
      <c r="D621" s="21">
        <v>617</v>
      </c>
      <c r="E621" s="21">
        <v>617</v>
      </c>
    </row>
    <row r="622" spans="4:5" x14ac:dyDescent="0.35">
      <c r="D622" s="21">
        <v>618</v>
      </c>
      <c r="E622" s="21">
        <v>618</v>
      </c>
    </row>
    <row r="623" spans="4:5" x14ac:dyDescent="0.35">
      <c r="D623" s="21">
        <v>619</v>
      </c>
      <c r="E623" s="21">
        <v>619</v>
      </c>
    </row>
    <row r="624" spans="4:5" x14ac:dyDescent="0.35">
      <c r="D624" s="21">
        <v>620</v>
      </c>
      <c r="E624" s="21">
        <v>620</v>
      </c>
    </row>
    <row r="625" spans="4:5" x14ac:dyDescent="0.35">
      <c r="D625" s="21">
        <v>621</v>
      </c>
      <c r="E625" s="21">
        <v>621</v>
      </c>
    </row>
    <row r="626" spans="4:5" x14ac:dyDescent="0.35">
      <c r="D626" s="21">
        <v>622</v>
      </c>
      <c r="E626" s="21">
        <v>622</v>
      </c>
    </row>
    <row r="627" spans="4:5" x14ac:dyDescent="0.35">
      <c r="D627" s="21">
        <v>623</v>
      </c>
      <c r="E627" s="21">
        <v>623</v>
      </c>
    </row>
    <row r="628" spans="4:5" x14ac:dyDescent="0.35">
      <c r="D628" s="21">
        <v>624</v>
      </c>
      <c r="E628" s="21">
        <v>624</v>
      </c>
    </row>
    <row r="629" spans="4:5" x14ac:dyDescent="0.35">
      <c r="D629" s="21">
        <v>625</v>
      </c>
      <c r="E629" s="21">
        <v>625</v>
      </c>
    </row>
    <row r="630" spans="4:5" x14ac:dyDescent="0.35">
      <c r="D630" s="21">
        <v>626</v>
      </c>
      <c r="E630" s="21">
        <v>626</v>
      </c>
    </row>
    <row r="631" spans="4:5" x14ac:dyDescent="0.35">
      <c r="D631" s="21">
        <v>627</v>
      </c>
      <c r="E631" s="21">
        <v>627</v>
      </c>
    </row>
    <row r="632" spans="4:5" x14ac:dyDescent="0.35">
      <c r="D632" s="21">
        <v>628</v>
      </c>
      <c r="E632" s="21">
        <v>628</v>
      </c>
    </row>
    <row r="633" spans="4:5" x14ac:dyDescent="0.35">
      <c r="D633" s="21">
        <v>629</v>
      </c>
      <c r="E633" s="21">
        <v>629</v>
      </c>
    </row>
    <row r="634" spans="4:5" x14ac:dyDescent="0.35">
      <c r="D634" s="21">
        <v>630</v>
      </c>
      <c r="E634" s="21">
        <v>630</v>
      </c>
    </row>
    <row r="635" spans="4:5" x14ac:dyDescent="0.35">
      <c r="D635" s="21">
        <v>631</v>
      </c>
      <c r="E635" s="21">
        <v>631</v>
      </c>
    </row>
    <row r="636" spans="4:5" x14ac:dyDescent="0.35">
      <c r="D636" s="21">
        <v>632</v>
      </c>
      <c r="E636" s="21">
        <v>632</v>
      </c>
    </row>
    <row r="637" spans="4:5" x14ac:dyDescent="0.35">
      <c r="D637" s="21">
        <v>633</v>
      </c>
      <c r="E637" s="21">
        <v>633</v>
      </c>
    </row>
    <row r="638" spans="4:5" x14ac:dyDescent="0.35">
      <c r="D638" s="21">
        <v>634</v>
      </c>
      <c r="E638" s="21">
        <v>634</v>
      </c>
    </row>
    <row r="639" spans="4:5" x14ac:dyDescent="0.35">
      <c r="D639" s="21">
        <v>635</v>
      </c>
      <c r="E639" s="21">
        <v>635</v>
      </c>
    </row>
    <row r="640" spans="4:5" x14ac:dyDescent="0.35">
      <c r="D640" s="21">
        <v>636</v>
      </c>
      <c r="E640" s="21">
        <v>636</v>
      </c>
    </row>
    <row r="641" spans="4:5" x14ac:dyDescent="0.35">
      <c r="D641" s="21">
        <v>637</v>
      </c>
      <c r="E641" s="21">
        <v>637</v>
      </c>
    </row>
    <row r="642" spans="4:5" x14ac:dyDescent="0.35">
      <c r="D642" s="21">
        <v>638</v>
      </c>
      <c r="E642" s="21">
        <v>638</v>
      </c>
    </row>
    <row r="643" spans="4:5" x14ac:dyDescent="0.35">
      <c r="D643" s="21">
        <v>639</v>
      </c>
      <c r="E643" s="21">
        <v>639</v>
      </c>
    </row>
    <row r="644" spans="4:5" x14ac:dyDescent="0.35">
      <c r="D644" s="21">
        <v>640</v>
      </c>
      <c r="E644" s="21">
        <v>640</v>
      </c>
    </row>
    <row r="645" spans="4:5" x14ac:dyDescent="0.35">
      <c r="D645" s="21">
        <v>641</v>
      </c>
      <c r="E645" s="21">
        <v>641</v>
      </c>
    </row>
    <row r="646" spans="4:5" x14ac:dyDescent="0.35">
      <c r="D646" s="21">
        <v>642</v>
      </c>
      <c r="E646" s="21">
        <v>642</v>
      </c>
    </row>
    <row r="647" spans="4:5" x14ac:dyDescent="0.35">
      <c r="D647" s="21">
        <v>643</v>
      </c>
      <c r="E647" s="21">
        <v>643</v>
      </c>
    </row>
    <row r="648" spans="4:5" x14ac:dyDescent="0.35">
      <c r="D648" s="21">
        <v>644</v>
      </c>
      <c r="E648" s="21">
        <v>644</v>
      </c>
    </row>
    <row r="649" spans="4:5" x14ac:dyDescent="0.35">
      <c r="D649" s="21">
        <v>645</v>
      </c>
      <c r="E649" s="21">
        <v>645</v>
      </c>
    </row>
    <row r="650" spans="4:5" x14ac:dyDescent="0.35">
      <c r="D650" s="21">
        <v>646</v>
      </c>
      <c r="E650" s="21">
        <v>646</v>
      </c>
    </row>
    <row r="651" spans="4:5" x14ac:dyDescent="0.35">
      <c r="D651" s="21">
        <v>647</v>
      </c>
      <c r="E651" s="21">
        <v>647</v>
      </c>
    </row>
    <row r="652" spans="4:5" x14ac:dyDescent="0.35">
      <c r="D652" s="21">
        <v>648</v>
      </c>
      <c r="E652" s="21">
        <v>648</v>
      </c>
    </row>
    <row r="653" spans="4:5" x14ac:dyDescent="0.35">
      <c r="D653" s="21">
        <v>649</v>
      </c>
      <c r="E653" s="21">
        <v>649</v>
      </c>
    </row>
    <row r="654" spans="4:5" x14ac:dyDescent="0.35">
      <c r="D654" s="21">
        <v>650</v>
      </c>
      <c r="E654" s="21">
        <v>650</v>
      </c>
    </row>
    <row r="655" spans="4:5" x14ac:dyDescent="0.35">
      <c r="D655" s="21">
        <v>651</v>
      </c>
      <c r="E655" s="21">
        <v>651</v>
      </c>
    </row>
    <row r="656" spans="4:5" x14ac:dyDescent="0.35">
      <c r="D656" s="21">
        <v>652</v>
      </c>
      <c r="E656" s="21">
        <v>652</v>
      </c>
    </row>
    <row r="657" spans="4:5" x14ac:dyDescent="0.35">
      <c r="D657" s="21">
        <v>653</v>
      </c>
      <c r="E657" s="21">
        <v>653</v>
      </c>
    </row>
    <row r="658" spans="4:5" x14ac:dyDescent="0.35">
      <c r="D658" s="21">
        <v>654</v>
      </c>
      <c r="E658" s="21">
        <v>654</v>
      </c>
    </row>
    <row r="659" spans="4:5" x14ac:dyDescent="0.35">
      <c r="D659" s="21">
        <v>655</v>
      </c>
      <c r="E659" s="21">
        <v>655</v>
      </c>
    </row>
    <row r="660" spans="4:5" x14ac:dyDescent="0.35">
      <c r="D660" s="21">
        <v>656</v>
      </c>
      <c r="E660" s="21">
        <v>656</v>
      </c>
    </row>
    <row r="661" spans="4:5" x14ac:dyDescent="0.35">
      <c r="D661" s="21">
        <v>657</v>
      </c>
      <c r="E661" s="21">
        <v>657</v>
      </c>
    </row>
    <row r="662" spans="4:5" x14ac:dyDescent="0.35">
      <c r="D662" s="21">
        <v>658</v>
      </c>
      <c r="E662" s="21">
        <v>658</v>
      </c>
    </row>
    <row r="663" spans="4:5" x14ac:dyDescent="0.35">
      <c r="D663" s="21">
        <v>659</v>
      </c>
      <c r="E663" s="21">
        <v>659</v>
      </c>
    </row>
    <row r="664" spans="4:5" x14ac:dyDescent="0.35">
      <c r="D664" s="21">
        <v>660</v>
      </c>
      <c r="E664" s="21">
        <v>660</v>
      </c>
    </row>
    <row r="665" spans="4:5" x14ac:dyDescent="0.35">
      <c r="D665" s="21">
        <v>661</v>
      </c>
      <c r="E665" s="21">
        <v>661</v>
      </c>
    </row>
    <row r="666" spans="4:5" x14ac:dyDescent="0.35">
      <c r="D666" s="21">
        <v>662</v>
      </c>
      <c r="E666" s="21">
        <v>662</v>
      </c>
    </row>
    <row r="667" spans="4:5" x14ac:dyDescent="0.35">
      <c r="D667" s="21">
        <v>663</v>
      </c>
      <c r="E667" s="21">
        <v>663</v>
      </c>
    </row>
    <row r="668" spans="4:5" x14ac:dyDescent="0.35">
      <c r="D668" s="21">
        <v>664</v>
      </c>
      <c r="E668" s="21">
        <v>664</v>
      </c>
    </row>
    <row r="669" spans="4:5" x14ac:dyDescent="0.35">
      <c r="D669" s="21">
        <v>665</v>
      </c>
      <c r="E669" s="21">
        <v>665</v>
      </c>
    </row>
    <row r="670" spans="4:5" x14ac:dyDescent="0.35">
      <c r="D670" s="21">
        <v>666</v>
      </c>
      <c r="E670" s="21">
        <v>666</v>
      </c>
    </row>
    <row r="671" spans="4:5" x14ac:dyDescent="0.35">
      <c r="D671" s="21">
        <v>667</v>
      </c>
      <c r="E671" s="21">
        <v>667</v>
      </c>
    </row>
    <row r="672" spans="4:5" x14ac:dyDescent="0.35">
      <c r="D672" s="21">
        <v>668</v>
      </c>
      <c r="E672" s="21">
        <v>668</v>
      </c>
    </row>
    <row r="673" spans="4:5" x14ac:dyDescent="0.35">
      <c r="D673" s="21">
        <v>669</v>
      </c>
      <c r="E673" s="21">
        <v>669</v>
      </c>
    </row>
    <row r="674" spans="4:5" x14ac:dyDescent="0.35">
      <c r="D674" s="21">
        <v>670</v>
      </c>
      <c r="E674" s="21">
        <v>670</v>
      </c>
    </row>
    <row r="675" spans="4:5" x14ac:dyDescent="0.35">
      <c r="D675" s="21">
        <v>671</v>
      </c>
      <c r="E675" s="21">
        <v>671</v>
      </c>
    </row>
    <row r="676" spans="4:5" x14ac:dyDescent="0.35">
      <c r="D676" s="21">
        <v>672</v>
      </c>
      <c r="E676" s="21">
        <v>672</v>
      </c>
    </row>
    <row r="677" spans="4:5" x14ac:dyDescent="0.35">
      <c r="D677" s="21">
        <v>673</v>
      </c>
      <c r="E677" s="21">
        <v>673</v>
      </c>
    </row>
    <row r="678" spans="4:5" x14ac:dyDescent="0.35">
      <c r="D678" s="21">
        <v>674</v>
      </c>
      <c r="E678" s="21">
        <v>674</v>
      </c>
    </row>
    <row r="679" spans="4:5" x14ac:dyDescent="0.35">
      <c r="D679" s="21">
        <v>675</v>
      </c>
      <c r="E679" s="21">
        <v>675</v>
      </c>
    </row>
    <row r="680" spans="4:5" x14ac:dyDescent="0.35">
      <c r="D680" s="21">
        <v>676</v>
      </c>
      <c r="E680" s="21">
        <v>676</v>
      </c>
    </row>
    <row r="681" spans="4:5" x14ac:dyDescent="0.35">
      <c r="D681" s="21">
        <v>677</v>
      </c>
      <c r="E681" s="21">
        <v>677</v>
      </c>
    </row>
    <row r="682" spans="4:5" x14ac:dyDescent="0.35">
      <c r="D682" s="21">
        <v>678</v>
      </c>
      <c r="E682" s="21">
        <v>678</v>
      </c>
    </row>
    <row r="683" spans="4:5" x14ac:dyDescent="0.35">
      <c r="D683" s="21">
        <v>679</v>
      </c>
      <c r="E683" s="21">
        <v>679</v>
      </c>
    </row>
    <row r="684" spans="4:5" x14ac:dyDescent="0.35">
      <c r="D684" s="21">
        <v>680</v>
      </c>
      <c r="E684" s="21">
        <v>680</v>
      </c>
    </row>
    <row r="685" spans="4:5" x14ac:dyDescent="0.35">
      <c r="D685" s="21">
        <v>681</v>
      </c>
      <c r="E685" s="21">
        <v>681</v>
      </c>
    </row>
    <row r="686" spans="4:5" x14ac:dyDescent="0.35">
      <c r="D686" s="21">
        <v>682</v>
      </c>
      <c r="E686" s="21">
        <v>682</v>
      </c>
    </row>
    <row r="687" spans="4:5" x14ac:dyDescent="0.35">
      <c r="D687" s="21">
        <v>683</v>
      </c>
      <c r="E687" s="21">
        <v>683</v>
      </c>
    </row>
    <row r="688" spans="4:5" x14ac:dyDescent="0.35">
      <c r="D688" s="21">
        <v>684</v>
      </c>
      <c r="E688" s="21">
        <v>684</v>
      </c>
    </row>
    <row r="689" spans="4:5" x14ac:dyDescent="0.35">
      <c r="D689" s="21">
        <v>685</v>
      </c>
      <c r="E689" s="21">
        <v>685</v>
      </c>
    </row>
    <row r="690" spans="4:5" x14ac:dyDescent="0.35">
      <c r="D690" s="21">
        <v>686</v>
      </c>
      <c r="E690" s="21">
        <v>686</v>
      </c>
    </row>
    <row r="691" spans="4:5" x14ac:dyDescent="0.35">
      <c r="D691" s="21">
        <v>687</v>
      </c>
      <c r="E691" s="21">
        <v>687</v>
      </c>
    </row>
    <row r="692" spans="4:5" x14ac:dyDescent="0.35">
      <c r="D692" s="21">
        <v>688</v>
      </c>
      <c r="E692" s="21">
        <v>688</v>
      </c>
    </row>
    <row r="693" spans="4:5" x14ac:dyDescent="0.35">
      <c r="D693" s="21">
        <v>689</v>
      </c>
      <c r="E693" s="21">
        <v>689</v>
      </c>
    </row>
    <row r="694" spans="4:5" x14ac:dyDescent="0.35">
      <c r="D694" s="21">
        <v>690</v>
      </c>
      <c r="E694" s="21">
        <v>690</v>
      </c>
    </row>
    <row r="695" spans="4:5" x14ac:dyDescent="0.35">
      <c r="D695" s="21">
        <v>691</v>
      </c>
      <c r="E695" s="21">
        <v>691</v>
      </c>
    </row>
    <row r="696" spans="4:5" x14ac:dyDescent="0.35">
      <c r="D696" s="21">
        <v>692</v>
      </c>
      <c r="E696" s="21">
        <v>692</v>
      </c>
    </row>
    <row r="697" spans="4:5" x14ac:dyDescent="0.35">
      <c r="D697" s="21">
        <v>693</v>
      </c>
      <c r="E697" s="21">
        <v>693</v>
      </c>
    </row>
    <row r="698" spans="4:5" x14ac:dyDescent="0.35">
      <c r="D698" s="21">
        <v>694</v>
      </c>
      <c r="E698" s="21">
        <v>694</v>
      </c>
    </row>
    <row r="699" spans="4:5" x14ac:dyDescent="0.35">
      <c r="D699" s="21">
        <v>695</v>
      </c>
      <c r="E699" s="21">
        <v>695</v>
      </c>
    </row>
    <row r="700" spans="4:5" x14ac:dyDescent="0.35">
      <c r="D700" s="21">
        <v>696</v>
      </c>
      <c r="E700" s="21">
        <v>696</v>
      </c>
    </row>
    <row r="701" spans="4:5" x14ac:dyDescent="0.35">
      <c r="D701" s="21">
        <v>697</v>
      </c>
      <c r="E701" s="21">
        <v>697</v>
      </c>
    </row>
    <row r="702" spans="4:5" x14ac:dyDescent="0.35">
      <c r="D702" s="21">
        <v>698</v>
      </c>
      <c r="E702" s="21">
        <v>698</v>
      </c>
    </row>
    <row r="703" spans="4:5" x14ac:dyDescent="0.35">
      <c r="D703" s="21">
        <v>699</v>
      </c>
      <c r="E703" s="21">
        <v>699</v>
      </c>
    </row>
    <row r="704" spans="4:5" x14ac:dyDescent="0.35">
      <c r="D704" s="21">
        <v>700</v>
      </c>
      <c r="E704" s="21">
        <v>700</v>
      </c>
    </row>
    <row r="705" spans="4:5" x14ac:dyDescent="0.35">
      <c r="D705" s="21">
        <v>701</v>
      </c>
      <c r="E705" s="21">
        <v>701</v>
      </c>
    </row>
    <row r="706" spans="4:5" x14ac:dyDescent="0.35">
      <c r="D706" s="21">
        <v>702</v>
      </c>
      <c r="E706" s="21">
        <v>702</v>
      </c>
    </row>
    <row r="707" spans="4:5" x14ac:dyDescent="0.35">
      <c r="D707" s="21">
        <v>703</v>
      </c>
      <c r="E707" s="21">
        <v>703</v>
      </c>
    </row>
    <row r="708" spans="4:5" x14ac:dyDescent="0.35">
      <c r="D708" s="21">
        <v>704</v>
      </c>
      <c r="E708" s="21">
        <v>704</v>
      </c>
    </row>
    <row r="709" spans="4:5" x14ac:dyDescent="0.35">
      <c r="D709" s="21">
        <v>705</v>
      </c>
      <c r="E709" s="21">
        <v>705</v>
      </c>
    </row>
    <row r="710" spans="4:5" x14ac:dyDescent="0.35">
      <c r="D710" s="21">
        <v>706</v>
      </c>
      <c r="E710" s="21">
        <v>706</v>
      </c>
    </row>
    <row r="711" spans="4:5" x14ac:dyDescent="0.35">
      <c r="D711" s="21">
        <v>707</v>
      </c>
      <c r="E711" s="21">
        <v>707</v>
      </c>
    </row>
    <row r="712" spans="4:5" x14ac:dyDescent="0.35">
      <c r="D712" s="21">
        <v>708</v>
      </c>
      <c r="E712" s="21">
        <v>708</v>
      </c>
    </row>
    <row r="713" spans="4:5" x14ac:dyDescent="0.35">
      <c r="D713" s="21">
        <v>709</v>
      </c>
      <c r="E713" s="21">
        <v>709</v>
      </c>
    </row>
    <row r="714" spans="4:5" x14ac:dyDescent="0.35">
      <c r="D714" s="21">
        <v>710</v>
      </c>
      <c r="E714" s="21">
        <v>710</v>
      </c>
    </row>
    <row r="715" spans="4:5" x14ac:dyDescent="0.35">
      <c r="D715" s="21">
        <v>711</v>
      </c>
      <c r="E715" s="21">
        <v>711</v>
      </c>
    </row>
    <row r="716" spans="4:5" x14ac:dyDescent="0.35">
      <c r="D716" s="21">
        <v>712</v>
      </c>
      <c r="E716" s="21">
        <v>712</v>
      </c>
    </row>
    <row r="717" spans="4:5" x14ac:dyDescent="0.35">
      <c r="D717" s="21">
        <v>713</v>
      </c>
      <c r="E717" s="21">
        <v>713</v>
      </c>
    </row>
    <row r="718" spans="4:5" x14ac:dyDescent="0.35">
      <c r="D718" s="21">
        <v>714</v>
      </c>
      <c r="E718" s="21">
        <v>714</v>
      </c>
    </row>
    <row r="719" spans="4:5" x14ac:dyDescent="0.35">
      <c r="D719" s="21">
        <v>715</v>
      </c>
      <c r="E719" s="21">
        <v>715</v>
      </c>
    </row>
    <row r="720" spans="4:5" x14ac:dyDescent="0.35">
      <c r="D720" s="21">
        <v>716</v>
      </c>
      <c r="E720" s="21">
        <v>716</v>
      </c>
    </row>
    <row r="721" spans="4:5" x14ac:dyDescent="0.35">
      <c r="D721" s="21">
        <v>717</v>
      </c>
      <c r="E721" s="21">
        <v>717</v>
      </c>
    </row>
    <row r="722" spans="4:5" x14ac:dyDescent="0.35">
      <c r="D722" s="21">
        <v>718</v>
      </c>
      <c r="E722" s="21">
        <v>718</v>
      </c>
    </row>
    <row r="723" spans="4:5" x14ac:dyDescent="0.35">
      <c r="D723" s="21">
        <v>719</v>
      </c>
      <c r="E723" s="21">
        <v>719</v>
      </c>
    </row>
    <row r="724" spans="4:5" x14ac:dyDescent="0.35">
      <c r="D724" s="21">
        <v>720</v>
      </c>
      <c r="E724" s="21">
        <v>720</v>
      </c>
    </row>
    <row r="725" spans="4:5" x14ac:dyDescent="0.35">
      <c r="D725" s="21">
        <v>721</v>
      </c>
      <c r="E725" s="21">
        <v>721</v>
      </c>
    </row>
    <row r="726" spans="4:5" x14ac:dyDescent="0.35">
      <c r="D726" s="21">
        <v>722</v>
      </c>
      <c r="E726" s="21">
        <v>722</v>
      </c>
    </row>
    <row r="727" spans="4:5" x14ac:dyDescent="0.35">
      <c r="D727" s="21">
        <v>723</v>
      </c>
      <c r="E727" s="21">
        <v>723</v>
      </c>
    </row>
    <row r="728" spans="4:5" x14ac:dyDescent="0.35">
      <c r="D728" s="21">
        <v>724</v>
      </c>
      <c r="E728" s="21">
        <v>724</v>
      </c>
    </row>
    <row r="729" spans="4:5" x14ac:dyDescent="0.35">
      <c r="D729" s="21">
        <v>725</v>
      </c>
      <c r="E729" s="21">
        <v>725</v>
      </c>
    </row>
    <row r="730" spans="4:5" x14ac:dyDescent="0.35">
      <c r="D730" s="21">
        <v>726</v>
      </c>
      <c r="E730" s="21">
        <v>726</v>
      </c>
    </row>
    <row r="731" spans="4:5" x14ac:dyDescent="0.35">
      <c r="D731" s="21">
        <v>727</v>
      </c>
      <c r="E731" s="21">
        <v>727</v>
      </c>
    </row>
    <row r="732" spans="4:5" x14ac:dyDescent="0.35">
      <c r="D732" s="21">
        <v>728</v>
      </c>
      <c r="E732" s="21">
        <v>728</v>
      </c>
    </row>
    <row r="733" spans="4:5" x14ac:dyDescent="0.35">
      <c r="D733" s="21">
        <v>729</v>
      </c>
      <c r="E733" s="21">
        <v>729</v>
      </c>
    </row>
    <row r="734" spans="4:5" x14ac:dyDescent="0.35">
      <c r="D734" s="21">
        <v>730</v>
      </c>
      <c r="E734" s="21">
        <v>730</v>
      </c>
    </row>
    <row r="735" spans="4:5" x14ac:dyDescent="0.35">
      <c r="D735" s="21">
        <v>731</v>
      </c>
      <c r="E735" s="21">
        <v>731</v>
      </c>
    </row>
    <row r="736" spans="4:5" x14ac:dyDescent="0.35">
      <c r="D736" s="21">
        <v>732</v>
      </c>
      <c r="E736" s="21">
        <v>732</v>
      </c>
    </row>
    <row r="737" spans="4:5" x14ac:dyDescent="0.35">
      <c r="D737" s="21">
        <v>733</v>
      </c>
      <c r="E737" s="21">
        <v>733</v>
      </c>
    </row>
    <row r="738" spans="4:5" x14ac:dyDescent="0.35">
      <c r="D738" s="21">
        <v>734</v>
      </c>
      <c r="E738" s="21">
        <v>734</v>
      </c>
    </row>
    <row r="739" spans="4:5" x14ac:dyDescent="0.35">
      <c r="D739" s="21">
        <v>735</v>
      </c>
      <c r="E739" s="21">
        <v>735</v>
      </c>
    </row>
    <row r="740" spans="4:5" x14ac:dyDescent="0.35">
      <c r="D740" s="21">
        <v>736</v>
      </c>
      <c r="E740" s="21">
        <v>736</v>
      </c>
    </row>
    <row r="741" spans="4:5" x14ac:dyDescent="0.35">
      <c r="D741" s="21">
        <v>737</v>
      </c>
      <c r="E741" s="21">
        <v>737</v>
      </c>
    </row>
    <row r="742" spans="4:5" x14ac:dyDescent="0.35">
      <c r="D742" s="21">
        <v>738</v>
      </c>
      <c r="E742" s="21">
        <v>738</v>
      </c>
    </row>
    <row r="743" spans="4:5" x14ac:dyDescent="0.35">
      <c r="D743" s="21">
        <v>739</v>
      </c>
      <c r="E743" s="21">
        <v>739</v>
      </c>
    </row>
    <row r="744" spans="4:5" x14ac:dyDescent="0.35">
      <c r="D744" s="21">
        <v>740</v>
      </c>
      <c r="E744" s="21">
        <v>740</v>
      </c>
    </row>
    <row r="745" spans="4:5" x14ac:dyDescent="0.35">
      <c r="D745" s="21">
        <v>741</v>
      </c>
      <c r="E745" s="21">
        <v>741</v>
      </c>
    </row>
    <row r="746" spans="4:5" x14ac:dyDescent="0.35">
      <c r="D746" s="21">
        <v>742</v>
      </c>
      <c r="E746" s="21">
        <v>742</v>
      </c>
    </row>
    <row r="747" spans="4:5" x14ac:dyDescent="0.35">
      <c r="D747" s="21">
        <v>743</v>
      </c>
      <c r="E747" s="21">
        <v>743</v>
      </c>
    </row>
    <row r="748" spans="4:5" x14ac:dyDescent="0.35">
      <c r="D748" s="21">
        <v>744</v>
      </c>
      <c r="E748" s="21">
        <v>744</v>
      </c>
    </row>
    <row r="749" spans="4:5" x14ac:dyDescent="0.35">
      <c r="D749" s="21">
        <v>745</v>
      </c>
      <c r="E749" s="21">
        <v>745</v>
      </c>
    </row>
    <row r="750" spans="4:5" x14ac:dyDescent="0.35">
      <c r="D750" s="21">
        <v>746</v>
      </c>
      <c r="E750" s="21">
        <v>746</v>
      </c>
    </row>
    <row r="751" spans="4:5" x14ac:dyDescent="0.35">
      <c r="D751" s="21">
        <v>747</v>
      </c>
      <c r="E751" s="21">
        <v>747</v>
      </c>
    </row>
    <row r="752" spans="4:5" x14ac:dyDescent="0.35">
      <c r="D752" s="21">
        <v>748</v>
      </c>
      <c r="E752" s="21">
        <v>748</v>
      </c>
    </row>
    <row r="753" spans="4:5" x14ac:dyDescent="0.35">
      <c r="D753" s="21">
        <v>749</v>
      </c>
      <c r="E753" s="21">
        <v>749</v>
      </c>
    </row>
    <row r="754" spans="4:5" x14ac:dyDescent="0.35">
      <c r="D754" s="21">
        <v>750</v>
      </c>
      <c r="E754" s="21">
        <v>750</v>
      </c>
    </row>
    <row r="755" spans="4:5" x14ac:dyDescent="0.35">
      <c r="D755" s="21">
        <v>751</v>
      </c>
      <c r="E755" s="21">
        <v>751</v>
      </c>
    </row>
    <row r="756" spans="4:5" x14ac:dyDescent="0.35">
      <c r="D756" s="21">
        <v>752</v>
      </c>
      <c r="E756" s="21">
        <v>752</v>
      </c>
    </row>
    <row r="757" spans="4:5" x14ac:dyDescent="0.35">
      <c r="D757" s="21">
        <v>753</v>
      </c>
      <c r="E757" s="21">
        <v>753</v>
      </c>
    </row>
    <row r="758" spans="4:5" x14ac:dyDescent="0.35">
      <c r="D758" s="21">
        <v>754</v>
      </c>
      <c r="E758" s="21">
        <v>754</v>
      </c>
    </row>
    <row r="759" spans="4:5" x14ac:dyDescent="0.35">
      <c r="D759" s="21">
        <v>755</v>
      </c>
      <c r="E759" s="21">
        <v>755</v>
      </c>
    </row>
    <row r="760" spans="4:5" x14ac:dyDescent="0.35">
      <c r="D760" s="21">
        <v>756</v>
      </c>
      <c r="E760" s="21">
        <v>756</v>
      </c>
    </row>
    <row r="761" spans="4:5" x14ac:dyDescent="0.35">
      <c r="D761" s="21">
        <v>757</v>
      </c>
      <c r="E761" s="21">
        <v>757</v>
      </c>
    </row>
    <row r="762" spans="4:5" x14ac:dyDescent="0.35">
      <c r="D762" s="21">
        <v>758</v>
      </c>
      <c r="E762" s="21">
        <v>758</v>
      </c>
    </row>
    <row r="763" spans="4:5" x14ac:dyDescent="0.35">
      <c r="D763" s="21">
        <v>759</v>
      </c>
      <c r="E763" s="21">
        <v>759</v>
      </c>
    </row>
    <row r="764" spans="4:5" x14ac:dyDescent="0.35">
      <c r="D764" s="21">
        <v>760</v>
      </c>
      <c r="E764" s="21">
        <v>760</v>
      </c>
    </row>
    <row r="765" spans="4:5" x14ac:dyDescent="0.35">
      <c r="D765" s="21">
        <v>761</v>
      </c>
      <c r="E765" s="21">
        <v>761</v>
      </c>
    </row>
    <row r="766" spans="4:5" x14ac:dyDescent="0.35">
      <c r="D766" s="21">
        <v>762</v>
      </c>
      <c r="E766" s="21">
        <v>762</v>
      </c>
    </row>
    <row r="767" spans="4:5" x14ac:dyDescent="0.35">
      <c r="D767" s="21">
        <v>763</v>
      </c>
      <c r="E767" s="21">
        <v>763</v>
      </c>
    </row>
    <row r="768" spans="4:5" x14ac:dyDescent="0.35">
      <c r="D768" s="21">
        <v>764</v>
      </c>
      <c r="E768" s="21">
        <v>764</v>
      </c>
    </row>
    <row r="769" spans="4:5" x14ac:dyDescent="0.35">
      <c r="D769" s="21">
        <v>765</v>
      </c>
      <c r="E769" s="21">
        <v>765</v>
      </c>
    </row>
    <row r="770" spans="4:5" x14ac:dyDescent="0.35">
      <c r="D770" s="21">
        <v>766</v>
      </c>
      <c r="E770" s="21">
        <v>766</v>
      </c>
    </row>
    <row r="771" spans="4:5" x14ac:dyDescent="0.35">
      <c r="D771" s="21">
        <v>767</v>
      </c>
      <c r="E771" s="21">
        <v>767</v>
      </c>
    </row>
    <row r="772" spans="4:5" x14ac:dyDescent="0.35">
      <c r="D772" s="21">
        <v>768</v>
      </c>
      <c r="E772" s="21">
        <v>768</v>
      </c>
    </row>
    <row r="773" spans="4:5" x14ac:dyDescent="0.35">
      <c r="D773" s="21">
        <v>769</v>
      </c>
      <c r="E773" s="21">
        <v>769</v>
      </c>
    </row>
    <row r="774" spans="4:5" x14ac:dyDescent="0.35">
      <c r="D774" s="21">
        <v>770</v>
      </c>
      <c r="E774" s="21">
        <v>770</v>
      </c>
    </row>
    <row r="775" spans="4:5" x14ac:dyDescent="0.35">
      <c r="D775" s="21">
        <v>771</v>
      </c>
      <c r="E775" s="21">
        <v>771</v>
      </c>
    </row>
    <row r="776" spans="4:5" x14ac:dyDescent="0.35">
      <c r="D776" s="21">
        <v>772</v>
      </c>
      <c r="E776" s="21">
        <v>772</v>
      </c>
    </row>
    <row r="777" spans="4:5" x14ac:dyDescent="0.35">
      <c r="D777" s="21">
        <v>773</v>
      </c>
      <c r="E777" s="21">
        <v>773</v>
      </c>
    </row>
    <row r="778" spans="4:5" x14ac:dyDescent="0.35">
      <c r="D778" s="21">
        <v>774</v>
      </c>
      <c r="E778" s="21">
        <v>774</v>
      </c>
    </row>
    <row r="779" spans="4:5" x14ac:dyDescent="0.35">
      <c r="D779" s="21">
        <v>775</v>
      </c>
      <c r="E779" s="21">
        <v>775</v>
      </c>
    </row>
    <row r="780" spans="4:5" x14ac:dyDescent="0.35">
      <c r="D780" s="21">
        <v>776</v>
      </c>
      <c r="E780" s="21">
        <v>776</v>
      </c>
    </row>
    <row r="781" spans="4:5" x14ac:dyDescent="0.35">
      <c r="D781" s="21">
        <v>777</v>
      </c>
      <c r="E781" s="21">
        <v>777</v>
      </c>
    </row>
    <row r="782" spans="4:5" x14ac:dyDescent="0.35">
      <c r="D782" s="21">
        <v>778</v>
      </c>
      <c r="E782" s="21">
        <v>778</v>
      </c>
    </row>
    <row r="783" spans="4:5" x14ac:dyDescent="0.35">
      <c r="D783" s="21">
        <v>779</v>
      </c>
      <c r="E783" s="21">
        <v>779</v>
      </c>
    </row>
    <row r="784" spans="4:5" x14ac:dyDescent="0.35">
      <c r="D784" s="21">
        <v>780</v>
      </c>
      <c r="E784" s="21">
        <v>780</v>
      </c>
    </row>
    <row r="785" spans="4:5" x14ac:dyDescent="0.35">
      <c r="D785" s="21">
        <v>781</v>
      </c>
      <c r="E785" s="21">
        <v>781</v>
      </c>
    </row>
    <row r="786" spans="4:5" x14ac:dyDescent="0.35">
      <c r="D786" s="21">
        <v>782</v>
      </c>
      <c r="E786" s="21">
        <v>782</v>
      </c>
    </row>
    <row r="787" spans="4:5" x14ac:dyDescent="0.35">
      <c r="D787" s="21">
        <v>783</v>
      </c>
      <c r="E787" s="21">
        <v>783</v>
      </c>
    </row>
    <row r="788" spans="4:5" x14ac:dyDescent="0.35">
      <c r="D788" s="21">
        <v>784</v>
      </c>
      <c r="E788" s="21">
        <v>784</v>
      </c>
    </row>
    <row r="789" spans="4:5" x14ac:dyDescent="0.35">
      <c r="D789" s="21">
        <v>785</v>
      </c>
      <c r="E789" s="21">
        <v>785</v>
      </c>
    </row>
    <row r="790" spans="4:5" x14ac:dyDescent="0.35">
      <c r="D790" s="21">
        <v>786</v>
      </c>
      <c r="E790" s="21">
        <v>786</v>
      </c>
    </row>
    <row r="791" spans="4:5" x14ac:dyDescent="0.35">
      <c r="D791" s="21">
        <v>787</v>
      </c>
      <c r="E791" s="21">
        <v>787</v>
      </c>
    </row>
    <row r="792" spans="4:5" x14ac:dyDescent="0.35">
      <c r="D792" s="21">
        <v>788</v>
      </c>
      <c r="E792" s="21">
        <v>788</v>
      </c>
    </row>
    <row r="793" spans="4:5" x14ac:dyDescent="0.35">
      <c r="D793" s="21">
        <v>789</v>
      </c>
      <c r="E793" s="21">
        <v>789</v>
      </c>
    </row>
    <row r="794" spans="4:5" x14ac:dyDescent="0.35">
      <c r="D794" s="21">
        <v>790</v>
      </c>
      <c r="E794" s="21">
        <v>790</v>
      </c>
    </row>
    <row r="795" spans="4:5" x14ac:dyDescent="0.35">
      <c r="D795" s="21">
        <v>791</v>
      </c>
      <c r="E795" s="21">
        <v>791</v>
      </c>
    </row>
    <row r="796" spans="4:5" x14ac:dyDescent="0.35">
      <c r="D796" s="21">
        <v>792</v>
      </c>
      <c r="E796" s="21">
        <v>792</v>
      </c>
    </row>
    <row r="797" spans="4:5" x14ac:dyDescent="0.35">
      <c r="D797" s="21">
        <v>793</v>
      </c>
      <c r="E797" s="21">
        <v>793</v>
      </c>
    </row>
    <row r="798" spans="4:5" x14ac:dyDescent="0.35">
      <c r="D798" s="21">
        <v>794</v>
      </c>
      <c r="E798" s="21">
        <v>794</v>
      </c>
    </row>
    <row r="799" spans="4:5" x14ac:dyDescent="0.35">
      <c r="D799" s="21">
        <v>795</v>
      </c>
      <c r="E799" s="21">
        <v>795</v>
      </c>
    </row>
    <row r="800" spans="4:5" x14ac:dyDescent="0.35">
      <c r="D800" s="21">
        <v>796</v>
      </c>
      <c r="E800" s="21">
        <v>796</v>
      </c>
    </row>
    <row r="801" spans="4:5" x14ac:dyDescent="0.35">
      <c r="D801" s="21">
        <v>797</v>
      </c>
      <c r="E801" s="21">
        <v>797</v>
      </c>
    </row>
    <row r="802" spans="4:5" x14ac:dyDescent="0.35">
      <c r="D802" s="21">
        <v>798</v>
      </c>
      <c r="E802" s="21">
        <v>798</v>
      </c>
    </row>
    <row r="803" spans="4:5" x14ac:dyDescent="0.35">
      <c r="D803" s="21">
        <v>799</v>
      </c>
      <c r="E803" s="21">
        <v>799</v>
      </c>
    </row>
    <row r="804" spans="4:5" x14ac:dyDescent="0.35">
      <c r="D804" s="21">
        <v>800</v>
      </c>
      <c r="E804" s="21">
        <v>800</v>
      </c>
    </row>
    <row r="805" spans="4:5" x14ac:dyDescent="0.35">
      <c r="D805" s="21">
        <v>801</v>
      </c>
      <c r="E805" s="21">
        <v>801</v>
      </c>
    </row>
    <row r="806" spans="4:5" x14ac:dyDescent="0.35">
      <c r="D806" s="21">
        <v>802</v>
      </c>
      <c r="E806" s="21">
        <v>802</v>
      </c>
    </row>
    <row r="807" spans="4:5" x14ac:dyDescent="0.35">
      <c r="D807" s="21">
        <v>803</v>
      </c>
      <c r="E807" s="21">
        <v>803</v>
      </c>
    </row>
    <row r="808" spans="4:5" x14ac:dyDescent="0.35">
      <c r="D808" s="21">
        <v>804</v>
      </c>
      <c r="E808" s="21">
        <v>804</v>
      </c>
    </row>
    <row r="809" spans="4:5" x14ac:dyDescent="0.35">
      <c r="D809" s="21">
        <v>805</v>
      </c>
      <c r="E809" s="21">
        <v>805</v>
      </c>
    </row>
    <row r="810" spans="4:5" x14ac:dyDescent="0.35">
      <c r="D810" s="21">
        <v>806</v>
      </c>
      <c r="E810" s="21">
        <v>806</v>
      </c>
    </row>
    <row r="811" spans="4:5" x14ac:dyDescent="0.35">
      <c r="D811" s="21">
        <v>807</v>
      </c>
      <c r="E811" s="21">
        <v>807</v>
      </c>
    </row>
    <row r="812" spans="4:5" x14ac:dyDescent="0.35">
      <c r="D812" s="21">
        <v>808</v>
      </c>
      <c r="E812" s="21">
        <v>808</v>
      </c>
    </row>
    <row r="813" spans="4:5" x14ac:dyDescent="0.35">
      <c r="D813" s="21">
        <v>809</v>
      </c>
      <c r="E813" s="21">
        <v>809</v>
      </c>
    </row>
    <row r="814" spans="4:5" x14ac:dyDescent="0.35">
      <c r="D814" s="21">
        <v>810</v>
      </c>
      <c r="E814" s="21">
        <v>810</v>
      </c>
    </row>
    <row r="815" spans="4:5" x14ac:dyDescent="0.35">
      <c r="D815" s="21">
        <v>811</v>
      </c>
      <c r="E815" s="21">
        <v>811</v>
      </c>
    </row>
    <row r="816" spans="4:5" x14ac:dyDescent="0.35">
      <c r="D816" s="21">
        <v>812</v>
      </c>
      <c r="E816" s="21">
        <v>812</v>
      </c>
    </row>
    <row r="817" spans="4:5" x14ac:dyDescent="0.35">
      <c r="D817" s="21">
        <v>813</v>
      </c>
      <c r="E817" s="21">
        <v>813</v>
      </c>
    </row>
    <row r="818" spans="4:5" x14ac:dyDescent="0.35">
      <c r="D818" s="21">
        <v>814</v>
      </c>
      <c r="E818" s="21">
        <v>814</v>
      </c>
    </row>
    <row r="819" spans="4:5" x14ac:dyDescent="0.35">
      <c r="D819" s="21">
        <v>815</v>
      </c>
      <c r="E819" s="21">
        <v>815</v>
      </c>
    </row>
    <row r="820" spans="4:5" x14ac:dyDescent="0.35">
      <c r="D820" s="21">
        <v>816</v>
      </c>
      <c r="E820" s="21">
        <v>816</v>
      </c>
    </row>
    <row r="821" spans="4:5" x14ac:dyDescent="0.35">
      <c r="D821" s="21">
        <v>817</v>
      </c>
      <c r="E821" s="21">
        <v>817</v>
      </c>
    </row>
    <row r="822" spans="4:5" x14ac:dyDescent="0.35">
      <c r="D822" s="21">
        <v>818</v>
      </c>
      <c r="E822" s="21">
        <v>818</v>
      </c>
    </row>
    <row r="823" spans="4:5" x14ac:dyDescent="0.35">
      <c r="D823" s="21">
        <v>819</v>
      </c>
      <c r="E823" s="21">
        <v>819</v>
      </c>
    </row>
    <row r="824" spans="4:5" x14ac:dyDescent="0.35">
      <c r="D824" s="21">
        <v>820</v>
      </c>
      <c r="E824" s="21">
        <v>820</v>
      </c>
    </row>
    <row r="825" spans="4:5" x14ac:dyDescent="0.35">
      <c r="D825" s="21">
        <v>821</v>
      </c>
      <c r="E825" s="21">
        <v>821</v>
      </c>
    </row>
    <row r="826" spans="4:5" x14ac:dyDescent="0.35">
      <c r="D826" s="21">
        <v>822</v>
      </c>
      <c r="E826" s="21">
        <v>822</v>
      </c>
    </row>
    <row r="827" spans="4:5" x14ac:dyDescent="0.35">
      <c r="D827" s="21">
        <v>823</v>
      </c>
      <c r="E827" s="21">
        <v>823</v>
      </c>
    </row>
    <row r="828" spans="4:5" x14ac:dyDescent="0.35">
      <c r="D828" s="21">
        <v>824</v>
      </c>
      <c r="E828" s="21">
        <v>824</v>
      </c>
    </row>
    <row r="829" spans="4:5" x14ac:dyDescent="0.35">
      <c r="D829" s="21">
        <v>825</v>
      </c>
      <c r="E829" s="21">
        <v>825</v>
      </c>
    </row>
    <row r="830" spans="4:5" x14ac:dyDescent="0.35">
      <c r="D830" s="21">
        <v>826</v>
      </c>
      <c r="E830" s="21">
        <v>826</v>
      </c>
    </row>
    <row r="831" spans="4:5" x14ac:dyDescent="0.35">
      <c r="D831" s="21">
        <v>827</v>
      </c>
      <c r="E831" s="21">
        <v>827</v>
      </c>
    </row>
    <row r="832" spans="4:5" x14ac:dyDescent="0.35">
      <c r="D832" s="21">
        <v>828</v>
      </c>
      <c r="E832" s="21">
        <v>828</v>
      </c>
    </row>
    <row r="833" spans="4:5" x14ac:dyDescent="0.35">
      <c r="D833" s="21">
        <v>829</v>
      </c>
      <c r="E833" s="21">
        <v>829</v>
      </c>
    </row>
    <row r="834" spans="4:5" x14ac:dyDescent="0.35">
      <c r="D834" s="21">
        <v>830</v>
      </c>
      <c r="E834" s="21">
        <v>830</v>
      </c>
    </row>
    <row r="835" spans="4:5" x14ac:dyDescent="0.35">
      <c r="D835" s="21">
        <v>831</v>
      </c>
      <c r="E835" s="21">
        <v>831</v>
      </c>
    </row>
    <row r="836" spans="4:5" x14ac:dyDescent="0.35">
      <c r="D836" s="21">
        <v>832</v>
      </c>
      <c r="E836" s="21">
        <v>832</v>
      </c>
    </row>
    <row r="837" spans="4:5" x14ac:dyDescent="0.35">
      <c r="D837" s="21">
        <v>833</v>
      </c>
      <c r="E837" s="21">
        <v>833</v>
      </c>
    </row>
    <row r="838" spans="4:5" x14ac:dyDescent="0.35">
      <c r="D838" s="21">
        <v>834</v>
      </c>
      <c r="E838" s="21">
        <v>834</v>
      </c>
    </row>
    <row r="839" spans="4:5" x14ac:dyDescent="0.35">
      <c r="D839" s="21">
        <v>835</v>
      </c>
      <c r="E839" s="21">
        <v>835</v>
      </c>
    </row>
    <row r="840" spans="4:5" x14ac:dyDescent="0.35">
      <c r="D840" s="21">
        <v>836</v>
      </c>
      <c r="E840" s="21">
        <v>836</v>
      </c>
    </row>
    <row r="841" spans="4:5" x14ac:dyDescent="0.35">
      <c r="D841" s="21">
        <v>837</v>
      </c>
      <c r="E841" s="21">
        <v>837</v>
      </c>
    </row>
    <row r="842" spans="4:5" x14ac:dyDescent="0.35">
      <c r="D842" s="21">
        <v>838</v>
      </c>
      <c r="E842" s="21">
        <v>838</v>
      </c>
    </row>
    <row r="843" spans="4:5" x14ac:dyDescent="0.35">
      <c r="D843" s="21">
        <v>839</v>
      </c>
      <c r="E843" s="21">
        <v>839</v>
      </c>
    </row>
    <row r="844" spans="4:5" x14ac:dyDescent="0.35">
      <c r="D844" s="21">
        <v>840</v>
      </c>
      <c r="E844" s="21">
        <v>840</v>
      </c>
    </row>
    <row r="845" spans="4:5" x14ac:dyDescent="0.35">
      <c r="D845" s="21">
        <v>841</v>
      </c>
      <c r="E845" s="21">
        <v>841</v>
      </c>
    </row>
    <row r="846" spans="4:5" x14ac:dyDescent="0.35">
      <c r="D846" s="21">
        <v>842</v>
      </c>
      <c r="E846" s="21">
        <v>842</v>
      </c>
    </row>
    <row r="847" spans="4:5" x14ac:dyDescent="0.35">
      <c r="D847" s="21">
        <v>843</v>
      </c>
      <c r="E847" s="21">
        <v>843</v>
      </c>
    </row>
    <row r="848" spans="4:5" x14ac:dyDescent="0.35">
      <c r="D848" s="21">
        <v>844</v>
      </c>
      <c r="E848" s="21">
        <v>844</v>
      </c>
    </row>
    <row r="849" spans="4:5" x14ac:dyDescent="0.35">
      <c r="D849" s="21">
        <v>845</v>
      </c>
      <c r="E849" s="21">
        <v>845</v>
      </c>
    </row>
    <row r="850" spans="4:5" x14ac:dyDescent="0.35">
      <c r="D850" s="21">
        <v>846</v>
      </c>
      <c r="E850" s="21">
        <v>846</v>
      </c>
    </row>
    <row r="851" spans="4:5" x14ac:dyDescent="0.35">
      <c r="D851" s="21">
        <v>847</v>
      </c>
      <c r="E851" s="21">
        <v>847</v>
      </c>
    </row>
    <row r="852" spans="4:5" x14ac:dyDescent="0.35">
      <c r="D852" s="21">
        <v>848</v>
      </c>
      <c r="E852" s="21">
        <v>848</v>
      </c>
    </row>
    <row r="853" spans="4:5" x14ac:dyDescent="0.35">
      <c r="D853" s="21">
        <v>849</v>
      </c>
      <c r="E853" s="21">
        <v>849</v>
      </c>
    </row>
    <row r="854" spans="4:5" x14ac:dyDescent="0.35">
      <c r="D854" s="21">
        <v>850</v>
      </c>
      <c r="E854" s="21">
        <v>850</v>
      </c>
    </row>
    <row r="855" spans="4:5" x14ac:dyDescent="0.35">
      <c r="D855" s="21">
        <v>851</v>
      </c>
      <c r="E855" s="21">
        <v>851</v>
      </c>
    </row>
    <row r="856" spans="4:5" x14ac:dyDescent="0.35">
      <c r="D856" s="21">
        <v>852</v>
      </c>
      <c r="E856" s="21">
        <v>852</v>
      </c>
    </row>
    <row r="857" spans="4:5" x14ac:dyDescent="0.35">
      <c r="D857" s="21">
        <v>853</v>
      </c>
      <c r="E857" s="21">
        <v>853</v>
      </c>
    </row>
    <row r="858" spans="4:5" x14ac:dyDescent="0.35">
      <c r="D858" s="21">
        <v>854</v>
      </c>
      <c r="E858" s="21">
        <v>854</v>
      </c>
    </row>
    <row r="859" spans="4:5" x14ac:dyDescent="0.35">
      <c r="D859" s="21">
        <v>855</v>
      </c>
      <c r="E859" s="21">
        <v>855</v>
      </c>
    </row>
    <row r="860" spans="4:5" x14ac:dyDescent="0.35">
      <c r="D860" s="21">
        <v>856</v>
      </c>
      <c r="E860" s="21">
        <v>856</v>
      </c>
    </row>
    <row r="861" spans="4:5" x14ac:dyDescent="0.35">
      <c r="D861" s="21">
        <v>857</v>
      </c>
      <c r="E861" s="21">
        <v>857</v>
      </c>
    </row>
    <row r="862" spans="4:5" x14ac:dyDescent="0.35">
      <c r="D862" s="21">
        <v>858</v>
      </c>
      <c r="E862" s="21">
        <v>858</v>
      </c>
    </row>
    <row r="863" spans="4:5" x14ac:dyDescent="0.35">
      <c r="D863" s="21">
        <v>859</v>
      </c>
      <c r="E863" s="21">
        <v>859</v>
      </c>
    </row>
    <row r="864" spans="4:5" x14ac:dyDescent="0.35">
      <c r="D864" s="21">
        <v>860</v>
      </c>
      <c r="E864" s="21">
        <v>860</v>
      </c>
    </row>
    <row r="865" spans="4:5" x14ac:dyDescent="0.35">
      <c r="D865" s="21">
        <v>861</v>
      </c>
      <c r="E865" s="21">
        <v>861</v>
      </c>
    </row>
    <row r="866" spans="4:5" x14ac:dyDescent="0.35">
      <c r="D866" s="21">
        <v>862</v>
      </c>
      <c r="E866" s="21">
        <v>862</v>
      </c>
    </row>
    <row r="867" spans="4:5" x14ac:dyDescent="0.35">
      <c r="D867" s="21">
        <v>863</v>
      </c>
      <c r="E867" s="21">
        <v>863</v>
      </c>
    </row>
    <row r="868" spans="4:5" x14ac:dyDescent="0.35">
      <c r="D868" s="21">
        <v>864</v>
      </c>
      <c r="E868" s="21">
        <v>864</v>
      </c>
    </row>
    <row r="869" spans="4:5" x14ac:dyDescent="0.35">
      <c r="D869" s="21">
        <v>865</v>
      </c>
      <c r="E869" s="21">
        <v>865</v>
      </c>
    </row>
    <row r="870" spans="4:5" x14ac:dyDescent="0.35">
      <c r="D870" s="21">
        <v>866</v>
      </c>
      <c r="E870" s="21">
        <v>866</v>
      </c>
    </row>
    <row r="871" spans="4:5" x14ac:dyDescent="0.35">
      <c r="D871" s="21">
        <v>867</v>
      </c>
      <c r="E871" s="21">
        <v>867</v>
      </c>
    </row>
    <row r="872" spans="4:5" x14ac:dyDescent="0.35">
      <c r="D872" s="21">
        <v>868</v>
      </c>
      <c r="E872" s="21">
        <v>868</v>
      </c>
    </row>
    <row r="873" spans="4:5" x14ac:dyDescent="0.35">
      <c r="D873" s="21">
        <v>869</v>
      </c>
      <c r="E873" s="21">
        <v>869</v>
      </c>
    </row>
    <row r="874" spans="4:5" x14ac:dyDescent="0.35">
      <c r="D874" s="21">
        <v>870</v>
      </c>
      <c r="E874" s="21">
        <v>870</v>
      </c>
    </row>
    <row r="875" spans="4:5" x14ac:dyDescent="0.35">
      <c r="D875" s="21">
        <v>871</v>
      </c>
      <c r="E875" s="21">
        <v>871</v>
      </c>
    </row>
    <row r="876" spans="4:5" x14ac:dyDescent="0.35">
      <c r="D876" s="21">
        <v>872</v>
      </c>
      <c r="E876" s="21">
        <v>872</v>
      </c>
    </row>
    <row r="877" spans="4:5" x14ac:dyDescent="0.35">
      <c r="D877" s="21">
        <v>873</v>
      </c>
      <c r="E877" s="21">
        <v>873</v>
      </c>
    </row>
    <row r="878" spans="4:5" x14ac:dyDescent="0.35">
      <c r="D878" s="21">
        <v>874</v>
      </c>
      <c r="E878" s="21">
        <v>874</v>
      </c>
    </row>
    <row r="879" spans="4:5" x14ac:dyDescent="0.35">
      <c r="D879" s="21">
        <v>875</v>
      </c>
      <c r="E879" s="21">
        <v>875</v>
      </c>
    </row>
    <row r="880" spans="4:5" x14ac:dyDescent="0.35">
      <c r="D880" s="21">
        <v>876</v>
      </c>
      <c r="E880" s="21">
        <v>876</v>
      </c>
    </row>
    <row r="881" spans="4:5" x14ac:dyDescent="0.35">
      <c r="D881" s="21">
        <v>877</v>
      </c>
      <c r="E881" s="21">
        <v>877</v>
      </c>
    </row>
    <row r="882" spans="4:5" x14ac:dyDescent="0.35">
      <c r="D882" s="21">
        <v>878</v>
      </c>
      <c r="E882" s="21">
        <v>878</v>
      </c>
    </row>
    <row r="883" spans="4:5" x14ac:dyDescent="0.35">
      <c r="D883" s="21">
        <v>879</v>
      </c>
      <c r="E883" s="21">
        <v>879</v>
      </c>
    </row>
    <row r="884" spans="4:5" x14ac:dyDescent="0.35">
      <c r="D884" s="21">
        <v>880</v>
      </c>
      <c r="E884" s="21">
        <v>880</v>
      </c>
    </row>
    <row r="885" spans="4:5" x14ac:dyDescent="0.35">
      <c r="D885" s="21">
        <v>881</v>
      </c>
      <c r="E885" s="21">
        <v>881</v>
      </c>
    </row>
    <row r="886" spans="4:5" x14ac:dyDescent="0.35">
      <c r="D886" s="21">
        <v>882</v>
      </c>
      <c r="E886" s="21">
        <v>882</v>
      </c>
    </row>
    <row r="887" spans="4:5" x14ac:dyDescent="0.35">
      <c r="D887" s="21">
        <v>883</v>
      </c>
      <c r="E887" s="21">
        <v>883</v>
      </c>
    </row>
    <row r="888" spans="4:5" x14ac:dyDescent="0.35">
      <c r="D888" s="21">
        <v>884</v>
      </c>
      <c r="E888" s="21">
        <v>884</v>
      </c>
    </row>
    <row r="889" spans="4:5" x14ac:dyDescent="0.35">
      <c r="D889" s="21">
        <v>885</v>
      </c>
      <c r="E889" s="21">
        <v>885</v>
      </c>
    </row>
    <row r="890" spans="4:5" x14ac:dyDescent="0.35">
      <c r="D890" s="21">
        <v>886</v>
      </c>
      <c r="E890" s="21">
        <v>886</v>
      </c>
    </row>
    <row r="891" spans="4:5" x14ac:dyDescent="0.35">
      <c r="D891" s="21">
        <v>887</v>
      </c>
      <c r="E891" s="21">
        <v>887</v>
      </c>
    </row>
    <row r="892" spans="4:5" x14ac:dyDescent="0.35">
      <c r="D892" s="21">
        <v>888</v>
      </c>
      <c r="E892" s="21">
        <v>888</v>
      </c>
    </row>
    <row r="893" spans="4:5" x14ac:dyDescent="0.35">
      <c r="D893" s="21">
        <v>889</v>
      </c>
      <c r="E893" s="21">
        <v>889</v>
      </c>
    </row>
    <row r="894" spans="4:5" x14ac:dyDescent="0.35">
      <c r="D894" s="21">
        <v>890</v>
      </c>
      <c r="E894" s="21">
        <v>890</v>
      </c>
    </row>
    <row r="895" spans="4:5" x14ac:dyDescent="0.35">
      <c r="D895" s="21">
        <v>891</v>
      </c>
      <c r="E895" s="21">
        <v>891</v>
      </c>
    </row>
    <row r="896" spans="4:5" x14ac:dyDescent="0.35">
      <c r="D896" s="21">
        <v>892</v>
      </c>
      <c r="E896" s="21">
        <v>892</v>
      </c>
    </row>
    <row r="897" spans="4:5" x14ac:dyDescent="0.35">
      <c r="D897" s="21">
        <v>893</v>
      </c>
      <c r="E897" s="21">
        <v>893</v>
      </c>
    </row>
    <row r="898" spans="4:5" x14ac:dyDescent="0.35">
      <c r="D898" s="21">
        <v>894</v>
      </c>
      <c r="E898" s="21">
        <v>894</v>
      </c>
    </row>
    <row r="899" spans="4:5" x14ac:dyDescent="0.35">
      <c r="D899" s="21">
        <v>895</v>
      </c>
      <c r="E899" s="21">
        <v>895</v>
      </c>
    </row>
    <row r="900" spans="4:5" x14ac:dyDescent="0.35">
      <c r="D900" s="21">
        <v>896</v>
      </c>
      <c r="E900" s="21">
        <v>896</v>
      </c>
    </row>
    <row r="901" spans="4:5" x14ac:dyDescent="0.35">
      <c r="D901" s="21">
        <v>897</v>
      </c>
      <c r="E901" s="21">
        <v>897</v>
      </c>
    </row>
    <row r="902" spans="4:5" x14ac:dyDescent="0.35">
      <c r="D902" s="21">
        <v>898</v>
      </c>
      <c r="E902" s="21">
        <v>898</v>
      </c>
    </row>
    <row r="903" spans="4:5" x14ac:dyDescent="0.35">
      <c r="D903" s="21">
        <v>899</v>
      </c>
      <c r="E903" s="21">
        <v>899</v>
      </c>
    </row>
    <row r="904" spans="4:5" x14ac:dyDescent="0.35">
      <c r="D904" s="21">
        <v>900</v>
      </c>
      <c r="E904" s="21">
        <v>900</v>
      </c>
    </row>
    <row r="905" spans="4:5" x14ac:dyDescent="0.35">
      <c r="D905" s="21">
        <v>901</v>
      </c>
      <c r="E905" s="21">
        <v>901</v>
      </c>
    </row>
    <row r="906" spans="4:5" x14ac:dyDescent="0.35">
      <c r="D906" s="21">
        <v>902</v>
      </c>
      <c r="E906" s="21">
        <v>902</v>
      </c>
    </row>
    <row r="907" spans="4:5" x14ac:dyDescent="0.35">
      <c r="D907" s="21">
        <v>903</v>
      </c>
      <c r="E907" s="21">
        <v>903</v>
      </c>
    </row>
    <row r="908" spans="4:5" x14ac:dyDescent="0.35">
      <c r="D908" s="21">
        <v>904</v>
      </c>
      <c r="E908" s="21">
        <v>904</v>
      </c>
    </row>
    <row r="909" spans="4:5" x14ac:dyDescent="0.35">
      <c r="D909" s="21">
        <v>905</v>
      </c>
      <c r="E909" s="21">
        <v>905</v>
      </c>
    </row>
    <row r="910" spans="4:5" x14ac:dyDescent="0.35">
      <c r="D910" s="21">
        <v>906</v>
      </c>
      <c r="E910" s="21">
        <v>906</v>
      </c>
    </row>
    <row r="911" spans="4:5" x14ac:dyDescent="0.35">
      <c r="D911" s="21">
        <v>907</v>
      </c>
      <c r="E911" s="21">
        <v>907</v>
      </c>
    </row>
    <row r="912" spans="4:5" x14ac:dyDescent="0.35">
      <c r="D912" s="21">
        <v>908</v>
      </c>
      <c r="E912" s="21">
        <v>908</v>
      </c>
    </row>
    <row r="913" spans="4:5" x14ac:dyDescent="0.35">
      <c r="D913" s="21">
        <v>909</v>
      </c>
      <c r="E913" s="21">
        <v>909</v>
      </c>
    </row>
    <row r="914" spans="4:5" x14ac:dyDescent="0.35">
      <c r="D914" s="21">
        <v>910</v>
      </c>
      <c r="E914" s="21">
        <v>910</v>
      </c>
    </row>
    <row r="915" spans="4:5" x14ac:dyDescent="0.35">
      <c r="D915" s="21">
        <v>911</v>
      </c>
      <c r="E915" s="21">
        <v>911</v>
      </c>
    </row>
    <row r="916" spans="4:5" x14ac:dyDescent="0.35">
      <c r="D916" s="21">
        <v>912</v>
      </c>
      <c r="E916" s="21">
        <v>912</v>
      </c>
    </row>
    <row r="917" spans="4:5" x14ac:dyDescent="0.35">
      <c r="D917" s="21">
        <v>913</v>
      </c>
      <c r="E917" s="21">
        <v>913</v>
      </c>
    </row>
    <row r="918" spans="4:5" x14ac:dyDescent="0.35">
      <c r="D918" s="21">
        <v>914</v>
      </c>
      <c r="E918" s="21">
        <v>914</v>
      </c>
    </row>
    <row r="919" spans="4:5" x14ac:dyDescent="0.35">
      <c r="D919" s="21">
        <v>915</v>
      </c>
      <c r="E919" s="21">
        <v>915</v>
      </c>
    </row>
    <row r="920" spans="4:5" x14ac:dyDescent="0.35">
      <c r="D920" s="21">
        <v>916</v>
      </c>
      <c r="E920" s="21">
        <v>916</v>
      </c>
    </row>
    <row r="921" spans="4:5" x14ac:dyDescent="0.35">
      <c r="D921" s="21">
        <v>917</v>
      </c>
      <c r="E921" s="21">
        <v>917</v>
      </c>
    </row>
    <row r="922" spans="4:5" x14ac:dyDescent="0.35">
      <c r="D922" s="21">
        <v>918</v>
      </c>
      <c r="E922" s="21">
        <v>918</v>
      </c>
    </row>
    <row r="923" spans="4:5" x14ac:dyDescent="0.35">
      <c r="D923" s="21">
        <v>919</v>
      </c>
      <c r="E923" s="21">
        <v>919</v>
      </c>
    </row>
    <row r="924" spans="4:5" x14ac:dyDescent="0.35">
      <c r="D924" s="21">
        <v>920</v>
      </c>
      <c r="E924" s="21">
        <v>920</v>
      </c>
    </row>
    <row r="925" spans="4:5" x14ac:dyDescent="0.35">
      <c r="D925" s="21">
        <v>921</v>
      </c>
      <c r="E925" s="21">
        <v>921</v>
      </c>
    </row>
    <row r="926" spans="4:5" x14ac:dyDescent="0.35">
      <c r="D926" s="21">
        <v>922</v>
      </c>
      <c r="E926" s="21">
        <v>922</v>
      </c>
    </row>
    <row r="927" spans="4:5" x14ac:dyDescent="0.35">
      <c r="D927" s="21">
        <v>923</v>
      </c>
      <c r="E927" s="21">
        <v>923</v>
      </c>
    </row>
    <row r="928" spans="4:5" x14ac:dyDescent="0.35">
      <c r="D928" s="21">
        <v>924</v>
      </c>
      <c r="E928" s="21">
        <v>924</v>
      </c>
    </row>
    <row r="929" spans="4:5" x14ac:dyDescent="0.35">
      <c r="D929" s="21">
        <v>925</v>
      </c>
      <c r="E929" s="21">
        <v>925</v>
      </c>
    </row>
    <row r="930" spans="4:5" x14ac:dyDescent="0.35">
      <c r="D930" s="21">
        <v>926</v>
      </c>
      <c r="E930" s="21">
        <v>926</v>
      </c>
    </row>
    <row r="931" spans="4:5" x14ac:dyDescent="0.35">
      <c r="D931" s="21">
        <v>927</v>
      </c>
      <c r="E931" s="21">
        <v>927</v>
      </c>
    </row>
    <row r="932" spans="4:5" x14ac:dyDescent="0.35">
      <c r="D932" s="21">
        <v>928</v>
      </c>
      <c r="E932" s="21">
        <v>928</v>
      </c>
    </row>
    <row r="933" spans="4:5" x14ac:dyDescent="0.35">
      <c r="D933" s="21">
        <v>929</v>
      </c>
      <c r="E933" s="21">
        <v>929</v>
      </c>
    </row>
    <row r="934" spans="4:5" x14ac:dyDescent="0.35">
      <c r="D934" s="21">
        <v>930</v>
      </c>
      <c r="E934" s="21">
        <v>930</v>
      </c>
    </row>
    <row r="935" spans="4:5" x14ac:dyDescent="0.35">
      <c r="D935" s="21">
        <v>931</v>
      </c>
      <c r="E935" s="21">
        <v>931</v>
      </c>
    </row>
    <row r="936" spans="4:5" x14ac:dyDescent="0.35">
      <c r="D936" s="21">
        <v>932</v>
      </c>
      <c r="E936" s="21">
        <v>932</v>
      </c>
    </row>
    <row r="937" spans="4:5" x14ac:dyDescent="0.35">
      <c r="D937" s="21">
        <v>933</v>
      </c>
      <c r="E937" s="21">
        <v>933</v>
      </c>
    </row>
    <row r="938" spans="4:5" x14ac:dyDescent="0.35">
      <c r="D938" s="21">
        <v>934</v>
      </c>
      <c r="E938" s="21">
        <v>934</v>
      </c>
    </row>
    <row r="939" spans="4:5" x14ac:dyDescent="0.35">
      <c r="D939" s="21">
        <v>935</v>
      </c>
      <c r="E939" s="21">
        <v>935</v>
      </c>
    </row>
    <row r="940" spans="4:5" x14ac:dyDescent="0.35">
      <c r="D940" s="21">
        <v>936</v>
      </c>
      <c r="E940" s="21">
        <v>936</v>
      </c>
    </row>
    <row r="941" spans="4:5" x14ac:dyDescent="0.35">
      <c r="D941" s="21">
        <v>937</v>
      </c>
      <c r="E941" s="21">
        <v>937</v>
      </c>
    </row>
    <row r="942" spans="4:5" x14ac:dyDescent="0.35">
      <c r="D942" s="21">
        <v>938</v>
      </c>
      <c r="E942" s="21">
        <v>938</v>
      </c>
    </row>
    <row r="943" spans="4:5" x14ac:dyDescent="0.35">
      <c r="D943" s="21">
        <v>939</v>
      </c>
      <c r="E943" s="21">
        <v>939</v>
      </c>
    </row>
    <row r="944" spans="4:5" x14ac:dyDescent="0.35">
      <c r="D944" s="21">
        <v>940</v>
      </c>
      <c r="E944" s="21">
        <v>940</v>
      </c>
    </row>
    <row r="945" spans="4:5" x14ac:dyDescent="0.35">
      <c r="D945" s="21">
        <v>941</v>
      </c>
      <c r="E945" s="21">
        <v>941</v>
      </c>
    </row>
    <row r="946" spans="4:5" x14ac:dyDescent="0.35">
      <c r="D946" s="21">
        <v>942</v>
      </c>
      <c r="E946" s="21">
        <v>942</v>
      </c>
    </row>
    <row r="947" spans="4:5" x14ac:dyDescent="0.35">
      <c r="D947" s="21">
        <v>943</v>
      </c>
      <c r="E947" s="21">
        <v>943</v>
      </c>
    </row>
    <row r="948" spans="4:5" x14ac:dyDescent="0.35">
      <c r="D948" s="21">
        <v>944</v>
      </c>
      <c r="E948" s="21">
        <v>944</v>
      </c>
    </row>
    <row r="949" spans="4:5" x14ac:dyDescent="0.35">
      <c r="D949" s="21">
        <v>945</v>
      </c>
      <c r="E949" s="21">
        <v>945</v>
      </c>
    </row>
    <row r="950" spans="4:5" x14ac:dyDescent="0.35">
      <c r="D950" s="21">
        <v>946</v>
      </c>
      <c r="E950" s="21">
        <v>946</v>
      </c>
    </row>
    <row r="951" spans="4:5" x14ac:dyDescent="0.35">
      <c r="D951" s="21">
        <v>947</v>
      </c>
      <c r="E951" s="21">
        <v>947</v>
      </c>
    </row>
    <row r="952" spans="4:5" x14ac:dyDescent="0.35">
      <c r="D952" s="21">
        <v>948</v>
      </c>
      <c r="E952" s="21">
        <v>948</v>
      </c>
    </row>
    <row r="953" spans="4:5" x14ac:dyDescent="0.35">
      <c r="D953" s="21">
        <v>949</v>
      </c>
      <c r="E953" s="21">
        <v>949</v>
      </c>
    </row>
    <row r="954" spans="4:5" x14ac:dyDescent="0.35">
      <c r="D954" s="21">
        <v>950</v>
      </c>
      <c r="E954" s="21">
        <v>950</v>
      </c>
    </row>
    <row r="955" spans="4:5" x14ac:dyDescent="0.35">
      <c r="D955" s="21">
        <v>951</v>
      </c>
      <c r="E955" s="21">
        <v>951</v>
      </c>
    </row>
    <row r="956" spans="4:5" x14ac:dyDescent="0.35">
      <c r="D956" s="21">
        <v>952</v>
      </c>
      <c r="E956" s="21">
        <v>952</v>
      </c>
    </row>
    <row r="957" spans="4:5" x14ac:dyDescent="0.35">
      <c r="D957" s="21">
        <v>953</v>
      </c>
      <c r="E957" s="21">
        <v>953</v>
      </c>
    </row>
    <row r="958" spans="4:5" x14ac:dyDescent="0.35">
      <c r="D958" s="21">
        <v>954</v>
      </c>
      <c r="E958" s="21">
        <v>954</v>
      </c>
    </row>
    <row r="959" spans="4:5" x14ac:dyDescent="0.35">
      <c r="D959" s="21">
        <v>955</v>
      </c>
      <c r="E959" s="21">
        <v>955</v>
      </c>
    </row>
    <row r="960" spans="4:5" x14ac:dyDescent="0.35">
      <c r="D960" s="21">
        <v>956</v>
      </c>
      <c r="E960" s="21">
        <v>956</v>
      </c>
    </row>
    <row r="961" spans="4:5" x14ac:dyDescent="0.35">
      <c r="D961" s="21">
        <v>957</v>
      </c>
      <c r="E961" s="21">
        <v>957</v>
      </c>
    </row>
    <row r="962" spans="4:5" x14ac:dyDescent="0.35">
      <c r="D962" s="21">
        <v>958</v>
      </c>
      <c r="E962" s="21">
        <v>958</v>
      </c>
    </row>
    <row r="963" spans="4:5" x14ac:dyDescent="0.35">
      <c r="D963" s="21">
        <v>959</v>
      </c>
      <c r="E963" s="21">
        <v>959</v>
      </c>
    </row>
    <row r="964" spans="4:5" x14ac:dyDescent="0.35">
      <c r="D964" s="21">
        <v>960</v>
      </c>
      <c r="E964" s="21">
        <v>960</v>
      </c>
    </row>
    <row r="965" spans="4:5" x14ac:dyDescent="0.35">
      <c r="D965" s="21">
        <v>961</v>
      </c>
      <c r="E965" s="21">
        <v>961</v>
      </c>
    </row>
    <row r="966" spans="4:5" x14ac:dyDescent="0.35">
      <c r="D966" s="21">
        <v>962</v>
      </c>
      <c r="E966" s="21">
        <v>962</v>
      </c>
    </row>
    <row r="967" spans="4:5" x14ac:dyDescent="0.35">
      <c r="D967" s="21">
        <v>963</v>
      </c>
      <c r="E967" s="21">
        <v>963</v>
      </c>
    </row>
    <row r="968" spans="4:5" x14ac:dyDescent="0.35">
      <c r="D968" s="21">
        <v>964</v>
      </c>
      <c r="E968" s="21">
        <v>964</v>
      </c>
    </row>
    <row r="969" spans="4:5" x14ac:dyDescent="0.35">
      <c r="D969" s="21">
        <v>965</v>
      </c>
      <c r="E969" s="21">
        <v>965</v>
      </c>
    </row>
    <row r="970" spans="4:5" x14ac:dyDescent="0.35">
      <c r="D970" s="21">
        <v>966</v>
      </c>
      <c r="E970" s="21">
        <v>966</v>
      </c>
    </row>
    <row r="971" spans="4:5" x14ac:dyDescent="0.35">
      <c r="D971" s="21">
        <v>967</v>
      </c>
      <c r="E971" s="21">
        <v>967</v>
      </c>
    </row>
    <row r="972" spans="4:5" x14ac:dyDescent="0.35">
      <c r="D972" s="21">
        <v>968</v>
      </c>
      <c r="E972" s="21">
        <v>968</v>
      </c>
    </row>
    <row r="973" spans="4:5" x14ac:dyDescent="0.35">
      <c r="D973" s="21">
        <v>969</v>
      </c>
      <c r="E973" s="21">
        <v>969</v>
      </c>
    </row>
    <row r="974" spans="4:5" x14ac:dyDescent="0.35">
      <c r="D974" s="21">
        <v>970</v>
      </c>
      <c r="E974" s="21">
        <v>970</v>
      </c>
    </row>
    <row r="975" spans="4:5" x14ac:dyDescent="0.35">
      <c r="D975" s="21">
        <v>971</v>
      </c>
      <c r="E975" s="21">
        <v>971</v>
      </c>
    </row>
    <row r="976" spans="4:5" x14ac:dyDescent="0.35">
      <c r="D976" s="21">
        <v>972</v>
      </c>
      <c r="E976" s="21">
        <v>972</v>
      </c>
    </row>
    <row r="977" spans="4:5" x14ac:dyDescent="0.35">
      <c r="D977" s="21">
        <v>973</v>
      </c>
      <c r="E977" s="21">
        <v>973</v>
      </c>
    </row>
    <row r="978" spans="4:5" x14ac:dyDescent="0.35">
      <c r="D978" s="21">
        <v>974</v>
      </c>
      <c r="E978" s="21">
        <v>974</v>
      </c>
    </row>
    <row r="979" spans="4:5" x14ac:dyDescent="0.35">
      <c r="D979" s="21">
        <v>975</v>
      </c>
      <c r="E979" s="21">
        <v>975</v>
      </c>
    </row>
    <row r="980" spans="4:5" x14ac:dyDescent="0.35">
      <c r="D980" s="21">
        <v>976</v>
      </c>
      <c r="E980" s="21">
        <v>976</v>
      </c>
    </row>
    <row r="981" spans="4:5" x14ac:dyDescent="0.35">
      <c r="D981" s="21">
        <v>977</v>
      </c>
      <c r="E981" s="21">
        <v>977</v>
      </c>
    </row>
    <row r="982" spans="4:5" x14ac:dyDescent="0.35">
      <c r="D982" s="21">
        <v>978</v>
      </c>
      <c r="E982" s="21">
        <v>978</v>
      </c>
    </row>
    <row r="983" spans="4:5" x14ac:dyDescent="0.35">
      <c r="D983" s="21">
        <v>979</v>
      </c>
      <c r="E983" s="21">
        <v>979</v>
      </c>
    </row>
    <row r="984" spans="4:5" x14ac:dyDescent="0.35">
      <c r="D984" s="21">
        <v>980</v>
      </c>
      <c r="E984" s="21">
        <v>980</v>
      </c>
    </row>
    <row r="985" spans="4:5" x14ac:dyDescent="0.35">
      <c r="D985" s="21">
        <v>981</v>
      </c>
      <c r="E985" s="21">
        <v>981</v>
      </c>
    </row>
    <row r="986" spans="4:5" x14ac:dyDescent="0.35">
      <c r="D986" s="21">
        <v>982</v>
      </c>
      <c r="E986" s="21">
        <v>982</v>
      </c>
    </row>
    <row r="987" spans="4:5" x14ac:dyDescent="0.35">
      <c r="D987" s="21">
        <v>983</v>
      </c>
      <c r="E987" s="21">
        <v>983</v>
      </c>
    </row>
    <row r="988" spans="4:5" x14ac:dyDescent="0.35">
      <c r="D988" s="21">
        <v>984</v>
      </c>
      <c r="E988" s="21">
        <v>984</v>
      </c>
    </row>
    <row r="989" spans="4:5" x14ac:dyDescent="0.35">
      <c r="D989" s="21">
        <v>985</v>
      </c>
      <c r="E989" s="21">
        <v>985</v>
      </c>
    </row>
    <row r="990" spans="4:5" x14ac:dyDescent="0.35">
      <c r="D990" s="21">
        <v>986</v>
      </c>
      <c r="E990" s="21">
        <v>986</v>
      </c>
    </row>
    <row r="991" spans="4:5" x14ac:dyDescent="0.35">
      <c r="D991" s="21">
        <v>987</v>
      </c>
      <c r="E991" s="21">
        <v>987</v>
      </c>
    </row>
    <row r="992" spans="4:5" x14ac:dyDescent="0.35">
      <c r="D992" s="21">
        <v>988</v>
      </c>
      <c r="E992" s="21">
        <v>988</v>
      </c>
    </row>
    <row r="993" spans="4:5" x14ac:dyDescent="0.35">
      <c r="D993" s="21">
        <v>989</v>
      </c>
      <c r="E993" s="21">
        <v>989</v>
      </c>
    </row>
    <row r="994" spans="4:5" x14ac:dyDescent="0.35">
      <c r="D994" s="21">
        <v>990</v>
      </c>
      <c r="E994" s="21">
        <v>990</v>
      </c>
    </row>
    <row r="995" spans="4:5" x14ac:dyDescent="0.35">
      <c r="D995" s="21">
        <v>991</v>
      </c>
      <c r="E995" s="21">
        <v>991</v>
      </c>
    </row>
    <row r="996" spans="4:5" x14ac:dyDescent="0.35">
      <c r="D996" s="21">
        <v>992</v>
      </c>
      <c r="E996" s="21">
        <v>992</v>
      </c>
    </row>
    <row r="997" spans="4:5" x14ac:dyDescent="0.35">
      <c r="D997" s="21">
        <v>993</v>
      </c>
      <c r="E997" s="21">
        <v>993</v>
      </c>
    </row>
    <row r="998" spans="4:5" x14ac:dyDescent="0.35">
      <c r="D998" s="21">
        <v>994</v>
      </c>
      <c r="E998" s="21">
        <v>994</v>
      </c>
    </row>
    <row r="999" spans="4:5" x14ac:dyDescent="0.35">
      <c r="D999" s="21">
        <v>995</v>
      </c>
      <c r="E999" s="21">
        <v>995</v>
      </c>
    </row>
    <row r="1000" spans="4:5" x14ac:dyDescent="0.35">
      <c r="D1000" s="21">
        <v>996</v>
      </c>
      <c r="E1000" s="21">
        <v>996</v>
      </c>
    </row>
    <row r="1001" spans="4:5" x14ac:dyDescent="0.35">
      <c r="D1001" s="21">
        <v>997</v>
      </c>
      <c r="E1001" s="21">
        <v>997</v>
      </c>
    </row>
    <row r="1002" spans="4:5" x14ac:dyDescent="0.35">
      <c r="D1002" s="21">
        <v>998</v>
      </c>
      <c r="E1002" s="21">
        <v>998</v>
      </c>
    </row>
    <row r="1003" spans="4:5" x14ac:dyDescent="0.35">
      <c r="D1003" s="21">
        <v>999</v>
      </c>
      <c r="E1003" s="21">
        <v>999</v>
      </c>
    </row>
    <row r="1004" spans="4:5" x14ac:dyDescent="0.35">
      <c r="D1004" s="21">
        <v>1000</v>
      </c>
      <c r="E1004" s="21">
        <v>1000</v>
      </c>
    </row>
    <row r="1005" spans="4:5" x14ac:dyDescent="0.35">
      <c r="D1005" s="21">
        <v>1001</v>
      </c>
      <c r="E1005" s="21">
        <v>1001</v>
      </c>
    </row>
    <row r="1006" spans="4:5" x14ac:dyDescent="0.35">
      <c r="D1006" s="21">
        <v>1002</v>
      </c>
      <c r="E1006" s="21">
        <v>1002</v>
      </c>
    </row>
    <row r="1007" spans="4:5" x14ac:dyDescent="0.35">
      <c r="D1007" s="21">
        <v>1003</v>
      </c>
      <c r="E1007" s="21">
        <v>1003</v>
      </c>
    </row>
    <row r="1008" spans="4:5" x14ac:dyDescent="0.35">
      <c r="D1008" s="21">
        <v>1004</v>
      </c>
      <c r="E1008" s="21">
        <v>1004</v>
      </c>
    </row>
    <row r="1009" spans="4:5" x14ac:dyDescent="0.35">
      <c r="D1009" s="21">
        <v>1005</v>
      </c>
      <c r="E1009" s="21">
        <v>1005</v>
      </c>
    </row>
    <row r="1010" spans="4:5" x14ac:dyDescent="0.35">
      <c r="D1010" s="21">
        <v>1006</v>
      </c>
      <c r="E1010" s="21">
        <v>1006</v>
      </c>
    </row>
    <row r="1011" spans="4:5" x14ac:dyDescent="0.35">
      <c r="D1011" s="21">
        <v>1007</v>
      </c>
      <c r="E1011" s="21">
        <v>1007</v>
      </c>
    </row>
    <row r="1012" spans="4:5" x14ac:dyDescent="0.35">
      <c r="D1012" s="21">
        <v>1008</v>
      </c>
      <c r="E1012" s="21">
        <v>1008</v>
      </c>
    </row>
    <row r="1013" spans="4:5" x14ac:dyDescent="0.35">
      <c r="D1013" s="21">
        <v>1009</v>
      </c>
      <c r="E1013" s="21">
        <v>1009</v>
      </c>
    </row>
    <row r="1014" spans="4:5" x14ac:dyDescent="0.35">
      <c r="D1014" s="21">
        <v>1010</v>
      </c>
      <c r="E1014" s="21">
        <v>1010</v>
      </c>
    </row>
    <row r="1015" spans="4:5" x14ac:dyDescent="0.35">
      <c r="D1015" s="21">
        <v>1011</v>
      </c>
      <c r="E1015" s="21">
        <v>1011</v>
      </c>
    </row>
    <row r="1016" spans="4:5" x14ac:dyDescent="0.35">
      <c r="D1016" s="21">
        <v>1012</v>
      </c>
      <c r="E1016" s="21">
        <v>1012</v>
      </c>
    </row>
    <row r="1017" spans="4:5" x14ac:dyDescent="0.35">
      <c r="D1017" s="21">
        <v>1013</v>
      </c>
      <c r="E1017" s="21">
        <v>1013</v>
      </c>
    </row>
    <row r="1018" spans="4:5" x14ac:dyDescent="0.35">
      <c r="D1018" s="21">
        <v>1014</v>
      </c>
      <c r="E1018" s="21">
        <v>1014</v>
      </c>
    </row>
    <row r="1019" spans="4:5" x14ac:dyDescent="0.35">
      <c r="D1019" s="21">
        <v>1015</v>
      </c>
      <c r="E1019" s="21">
        <v>1015</v>
      </c>
    </row>
    <row r="1020" spans="4:5" x14ac:dyDescent="0.35">
      <c r="D1020" s="21">
        <v>1016</v>
      </c>
      <c r="E1020" s="21">
        <v>1016</v>
      </c>
    </row>
    <row r="1021" spans="4:5" x14ac:dyDescent="0.35">
      <c r="D1021" s="21">
        <v>1017</v>
      </c>
      <c r="E1021" s="21">
        <v>1017</v>
      </c>
    </row>
    <row r="1022" spans="4:5" x14ac:dyDescent="0.35">
      <c r="D1022" s="21">
        <v>1018</v>
      </c>
      <c r="E1022" s="21">
        <v>1018</v>
      </c>
    </row>
    <row r="1023" spans="4:5" x14ac:dyDescent="0.35">
      <c r="D1023" s="21">
        <v>1019</v>
      </c>
      <c r="E1023" s="21">
        <v>1019</v>
      </c>
    </row>
    <row r="1024" spans="4:5" x14ac:dyDescent="0.35">
      <c r="D1024" s="21">
        <v>1020</v>
      </c>
      <c r="E1024" s="21">
        <v>1020</v>
      </c>
    </row>
    <row r="1025" spans="4:5" x14ac:dyDescent="0.35">
      <c r="D1025" s="21">
        <v>1021</v>
      </c>
      <c r="E1025" s="21">
        <v>1021</v>
      </c>
    </row>
    <row r="1026" spans="4:5" x14ac:dyDescent="0.35">
      <c r="D1026" s="21">
        <v>1022</v>
      </c>
      <c r="E1026" s="21">
        <v>1022</v>
      </c>
    </row>
    <row r="1027" spans="4:5" x14ac:dyDescent="0.35">
      <c r="D1027" s="21">
        <v>1023</v>
      </c>
      <c r="E1027" s="21">
        <v>1023</v>
      </c>
    </row>
    <row r="1028" spans="4:5" x14ac:dyDescent="0.35">
      <c r="D1028" s="21">
        <v>1024</v>
      </c>
      <c r="E1028" s="21">
        <v>1024</v>
      </c>
    </row>
    <row r="1029" spans="4:5" x14ac:dyDescent="0.35">
      <c r="D1029" s="21">
        <v>1025</v>
      </c>
      <c r="E1029" s="21">
        <v>1025</v>
      </c>
    </row>
    <row r="1030" spans="4:5" x14ac:dyDescent="0.35">
      <c r="D1030" s="21">
        <v>1026</v>
      </c>
      <c r="E1030" s="21">
        <v>1026</v>
      </c>
    </row>
    <row r="1031" spans="4:5" x14ac:dyDescent="0.35">
      <c r="D1031" s="21">
        <v>1027</v>
      </c>
      <c r="E1031" s="21">
        <v>1027</v>
      </c>
    </row>
    <row r="1032" spans="4:5" x14ac:dyDescent="0.35">
      <c r="D1032" s="21">
        <v>1028</v>
      </c>
      <c r="E1032" s="21">
        <v>1028</v>
      </c>
    </row>
    <row r="1033" spans="4:5" x14ac:dyDescent="0.35">
      <c r="D1033" s="21">
        <v>1029</v>
      </c>
      <c r="E1033" s="21">
        <v>1029</v>
      </c>
    </row>
    <row r="1034" spans="4:5" x14ac:dyDescent="0.35">
      <c r="D1034" s="21">
        <v>1030</v>
      </c>
      <c r="E1034" s="21">
        <v>1030</v>
      </c>
    </row>
    <row r="1035" spans="4:5" x14ac:dyDescent="0.35">
      <c r="D1035" s="21">
        <v>1031</v>
      </c>
      <c r="E1035" s="21">
        <v>1031</v>
      </c>
    </row>
    <row r="1036" spans="4:5" x14ac:dyDescent="0.35">
      <c r="D1036" s="21">
        <v>1032</v>
      </c>
      <c r="E1036" s="21">
        <v>1032</v>
      </c>
    </row>
    <row r="1037" spans="4:5" x14ac:dyDescent="0.35">
      <c r="D1037" s="21">
        <v>1033</v>
      </c>
      <c r="E1037" s="21">
        <v>1033</v>
      </c>
    </row>
    <row r="1038" spans="4:5" x14ac:dyDescent="0.35">
      <c r="D1038" s="21">
        <v>1034</v>
      </c>
      <c r="E1038" s="21">
        <v>1034</v>
      </c>
    </row>
    <row r="1039" spans="4:5" x14ac:dyDescent="0.35">
      <c r="D1039" s="21">
        <v>1035</v>
      </c>
      <c r="E1039" s="21">
        <v>1035</v>
      </c>
    </row>
    <row r="1040" spans="4:5" x14ac:dyDescent="0.35">
      <c r="D1040" s="21">
        <v>1036</v>
      </c>
      <c r="E1040" s="21">
        <v>1036</v>
      </c>
    </row>
    <row r="1041" spans="4:5" x14ac:dyDescent="0.35">
      <c r="D1041" s="21">
        <v>1037</v>
      </c>
      <c r="E1041" s="21">
        <v>1037</v>
      </c>
    </row>
    <row r="1042" spans="4:5" x14ac:dyDescent="0.35">
      <c r="D1042" s="21">
        <v>1038</v>
      </c>
      <c r="E1042" s="21">
        <v>1038</v>
      </c>
    </row>
    <row r="1043" spans="4:5" x14ac:dyDescent="0.35">
      <c r="D1043" s="21">
        <v>1039</v>
      </c>
      <c r="E1043" s="21">
        <v>1039</v>
      </c>
    </row>
    <row r="1044" spans="4:5" x14ac:dyDescent="0.35">
      <c r="D1044" s="21">
        <v>1040</v>
      </c>
      <c r="E1044" s="21">
        <v>1040</v>
      </c>
    </row>
    <row r="1045" spans="4:5" x14ac:dyDescent="0.35">
      <c r="D1045" s="21">
        <v>1041</v>
      </c>
      <c r="E1045" s="21">
        <v>1041</v>
      </c>
    </row>
    <row r="1046" spans="4:5" x14ac:dyDescent="0.35">
      <c r="D1046" s="21">
        <v>1042</v>
      </c>
      <c r="E1046" s="21">
        <v>1042</v>
      </c>
    </row>
    <row r="1047" spans="4:5" x14ac:dyDescent="0.35">
      <c r="D1047" s="21">
        <v>1043</v>
      </c>
      <c r="E1047" s="21">
        <v>1043</v>
      </c>
    </row>
    <row r="1048" spans="4:5" x14ac:dyDescent="0.35">
      <c r="D1048" s="21">
        <v>1044</v>
      </c>
      <c r="E1048" s="21">
        <v>1044</v>
      </c>
    </row>
    <row r="1049" spans="4:5" x14ac:dyDescent="0.35">
      <c r="D1049" s="21">
        <v>1045</v>
      </c>
      <c r="E1049" s="21">
        <v>1045</v>
      </c>
    </row>
    <row r="1050" spans="4:5" x14ac:dyDescent="0.35">
      <c r="D1050" s="21">
        <v>1046</v>
      </c>
      <c r="E1050" s="21">
        <v>1046</v>
      </c>
    </row>
    <row r="1051" spans="4:5" x14ac:dyDescent="0.35">
      <c r="D1051" s="21">
        <v>1047</v>
      </c>
      <c r="E1051" s="21">
        <v>1047</v>
      </c>
    </row>
    <row r="1052" spans="4:5" x14ac:dyDescent="0.35">
      <c r="D1052" s="21">
        <v>1048</v>
      </c>
      <c r="E1052" s="21">
        <v>1048</v>
      </c>
    </row>
    <row r="1053" spans="4:5" x14ac:dyDescent="0.35">
      <c r="D1053" s="21">
        <v>1049</v>
      </c>
      <c r="E1053" s="21">
        <v>1049</v>
      </c>
    </row>
    <row r="1054" spans="4:5" x14ac:dyDescent="0.35">
      <c r="D1054" s="21">
        <v>1050</v>
      </c>
      <c r="E1054" s="21">
        <v>1050</v>
      </c>
    </row>
    <row r="1055" spans="4:5" x14ac:dyDescent="0.35">
      <c r="D1055" s="21">
        <v>1051</v>
      </c>
      <c r="E1055" s="21">
        <v>1051</v>
      </c>
    </row>
    <row r="1056" spans="4:5" x14ac:dyDescent="0.35">
      <c r="D1056" s="21">
        <v>1052</v>
      </c>
      <c r="E1056" s="21">
        <v>1052</v>
      </c>
    </row>
    <row r="1057" spans="4:5" x14ac:dyDescent="0.35">
      <c r="D1057" s="21">
        <v>1053</v>
      </c>
      <c r="E1057" s="21">
        <v>1053</v>
      </c>
    </row>
    <row r="1058" spans="4:5" x14ac:dyDescent="0.35">
      <c r="D1058" s="21">
        <v>1054</v>
      </c>
      <c r="E1058" s="21">
        <v>1054</v>
      </c>
    </row>
    <row r="1059" spans="4:5" x14ac:dyDescent="0.35">
      <c r="D1059" s="21">
        <v>1055</v>
      </c>
      <c r="E1059" s="21">
        <v>1055</v>
      </c>
    </row>
    <row r="1060" spans="4:5" x14ac:dyDescent="0.35">
      <c r="D1060" s="21">
        <v>1056</v>
      </c>
      <c r="E1060" s="21">
        <v>1056</v>
      </c>
    </row>
    <row r="1061" spans="4:5" x14ac:dyDescent="0.35">
      <c r="D1061" s="21">
        <v>1057</v>
      </c>
      <c r="E1061" s="21">
        <v>1057</v>
      </c>
    </row>
    <row r="1062" spans="4:5" x14ac:dyDescent="0.35">
      <c r="D1062" s="21">
        <v>1058</v>
      </c>
      <c r="E1062" s="21">
        <v>1058</v>
      </c>
    </row>
    <row r="1063" spans="4:5" x14ac:dyDescent="0.35">
      <c r="D1063" s="21">
        <v>1059</v>
      </c>
      <c r="E1063" s="21">
        <v>1059</v>
      </c>
    </row>
    <row r="1064" spans="4:5" x14ac:dyDescent="0.35">
      <c r="D1064" s="21">
        <v>1060</v>
      </c>
      <c r="E1064" s="21">
        <v>1060</v>
      </c>
    </row>
    <row r="1065" spans="4:5" x14ac:dyDescent="0.35">
      <c r="D1065" s="21">
        <v>1061</v>
      </c>
      <c r="E1065" s="21">
        <v>1061</v>
      </c>
    </row>
    <row r="1066" spans="4:5" x14ac:dyDescent="0.35">
      <c r="D1066" s="21">
        <v>1062</v>
      </c>
      <c r="E1066" s="21">
        <v>1062</v>
      </c>
    </row>
    <row r="1067" spans="4:5" x14ac:dyDescent="0.35">
      <c r="D1067" s="21">
        <v>1063</v>
      </c>
      <c r="E1067" s="21">
        <v>1063</v>
      </c>
    </row>
    <row r="1068" spans="4:5" x14ac:dyDescent="0.35">
      <c r="D1068" s="21">
        <v>1064</v>
      </c>
      <c r="E1068" s="21">
        <v>1064</v>
      </c>
    </row>
    <row r="1069" spans="4:5" x14ac:dyDescent="0.35">
      <c r="D1069" s="21">
        <v>1065</v>
      </c>
      <c r="E1069" s="21">
        <v>1065</v>
      </c>
    </row>
    <row r="1070" spans="4:5" x14ac:dyDescent="0.35">
      <c r="D1070" s="21">
        <v>1066</v>
      </c>
      <c r="E1070" s="21">
        <v>1066</v>
      </c>
    </row>
    <row r="1071" spans="4:5" x14ac:dyDescent="0.35">
      <c r="D1071" s="21">
        <v>1067</v>
      </c>
      <c r="E1071" s="21">
        <v>1067</v>
      </c>
    </row>
    <row r="1072" spans="4:5" x14ac:dyDescent="0.35">
      <c r="D1072" s="21">
        <v>1068</v>
      </c>
      <c r="E1072" s="21">
        <v>1068</v>
      </c>
    </row>
    <row r="1073" spans="4:5" x14ac:dyDescent="0.35">
      <c r="D1073" s="21">
        <v>1069</v>
      </c>
      <c r="E1073" s="21">
        <v>1069</v>
      </c>
    </row>
    <row r="1074" spans="4:5" x14ac:dyDescent="0.35">
      <c r="D1074" s="21">
        <v>1070</v>
      </c>
      <c r="E1074" s="21">
        <v>1070</v>
      </c>
    </row>
    <row r="1075" spans="4:5" x14ac:dyDescent="0.35">
      <c r="D1075" s="21">
        <v>1071</v>
      </c>
      <c r="E1075" s="21">
        <v>1071</v>
      </c>
    </row>
    <row r="1076" spans="4:5" x14ac:dyDescent="0.35">
      <c r="D1076" s="21">
        <v>1072</v>
      </c>
      <c r="E1076" s="21">
        <v>1072</v>
      </c>
    </row>
    <row r="1077" spans="4:5" x14ac:dyDescent="0.35">
      <c r="D1077" s="21">
        <v>1073</v>
      </c>
      <c r="E1077" s="21">
        <v>1073</v>
      </c>
    </row>
    <row r="1078" spans="4:5" x14ac:dyDescent="0.35">
      <c r="D1078" s="21">
        <v>1074</v>
      </c>
      <c r="E1078" s="21">
        <v>1074</v>
      </c>
    </row>
    <row r="1079" spans="4:5" x14ac:dyDescent="0.35">
      <c r="D1079" s="21">
        <v>1075</v>
      </c>
      <c r="E1079" s="21">
        <v>1075</v>
      </c>
    </row>
    <row r="1080" spans="4:5" x14ac:dyDescent="0.35">
      <c r="D1080" s="21">
        <v>1076</v>
      </c>
      <c r="E1080" s="21">
        <v>1076</v>
      </c>
    </row>
    <row r="1081" spans="4:5" x14ac:dyDescent="0.35">
      <c r="D1081" s="21">
        <v>1077</v>
      </c>
      <c r="E1081" s="21">
        <v>1077</v>
      </c>
    </row>
    <row r="1082" spans="4:5" x14ac:dyDescent="0.35">
      <c r="D1082" s="21">
        <v>1078</v>
      </c>
      <c r="E1082" s="21">
        <v>1078</v>
      </c>
    </row>
    <row r="1083" spans="4:5" x14ac:dyDescent="0.35">
      <c r="D1083" s="21">
        <v>1079</v>
      </c>
      <c r="E1083" s="21">
        <v>1079</v>
      </c>
    </row>
    <row r="1084" spans="4:5" x14ac:dyDescent="0.35">
      <c r="D1084" s="21">
        <v>1080</v>
      </c>
      <c r="E1084" s="21">
        <v>1080</v>
      </c>
    </row>
    <row r="1085" spans="4:5" x14ac:dyDescent="0.35">
      <c r="D1085" s="21">
        <v>1081</v>
      </c>
      <c r="E1085" s="21">
        <v>1081</v>
      </c>
    </row>
    <row r="1086" spans="4:5" x14ac:dyDescent="0.35">
      <c r="D1086" s="21">
        <v>1082</v>
      </c>
      <c r="E1086" s="21">
        <v>1082</v>
      </c>
    </row>
    <row r="1087" spans="4:5" x14ac:dyDescent="0.35">
      <c r="D1087" s="21">
        <v>1083</v>
      </c>
      <c r="E1087" s="21">
        <v>1083</v>
      </c>
    </row>
    <row r="1088" spans="4:5" x14ac:dyDescent="0.35">
      <c r="D1088" s="21">
        <v>1084</v>
      </c>
      <c r="E1088" s="21">
        <v>1084</v>
      </c>
    </row>
    <row r="1089" spans="4:5" x14ac:dyDescent="0.35">
      <c r="D1089" s="21">
        <v>1085</v>
      </c>
      <c r="E1089" s="21">
        <v>1085</v>
      </c>
    </row>
    <row r="1090" spans="4:5" x14ac:dyDescent="0.35">
      <c r="D1090" s="21">
        <v>1086</v>
      </c>
      <c r="E1090" s="21">
        <v>1086</v>
      </c>
    </row>
    <row r="1091" spans="4:5" x14ac:dyDescent="0.35">
      <c r="D1091" s="21">
        <v>1087</v>
      </c>
      <c r="E1091" s="21">
        <v>1087</v>
      </c>
    </row>
    <row r="1092" spans="4:5" x14ac:dyDescent="0.35">
      <c r="D1092" s="21">
        <v>1088</v>
      </c>
      <c r="E1092" s="21">
        <v>1088</v>
      </c>
    </row>
    <row r="1093" spans="4:5" x14ac:dyDescent="0.35">
      <c r="D1093" s="21">
        <v>1089</v>
      </c>
      <c r="E1093" s="21">
        <v>1089</v>
      </c>
    </row>
    <row r="1094" spans="4:5" x14ac:dyDescent="0.35">
      <c r="D1094" s="21">
        <v>1090</v>
      </c>
      <c r="E1094" s="21">
        <v>1090</v>
      </c>
    </row>
    <row r="1095" spans="4:5" x14ac:dyDescent="0.35">
      <c r="D1095" s="21">
        <v>1091</v>
      </c>
      <c r="E1095" s="21">
        <v>1091</v>
      </c>
    </row>
    <row r="1096" spans="4:5" x14ac:dyDescent="0.35">
      <c r="D1096" s="21">
        <v>1092</v>
      </c>
      <c r="E1096" s="21">
        <v>1092</v>
      </c>
    </row>
    <row r="1097" spans="4:5" x14ac:dyDescent="0.35">
      <c r="D1097" s="21">
        <v>1093</v>
      </c>
      <c r="E1097" s="21">
        <v>1093</v>
      </c>
    </row>
    <row r="1098" spans="4:5" x14ac:dyDescent="0.35">
      <c r="D1098" s="21">
        <v>1094</v>
      </c>
      <c r="E1098" s="21">
        <v>1094</v>
      </c>
    </row>
    <row r="1099" spans="4:5" x14ac:dyDescent="0.35">
      <c r="D1099" s="21">
        <v>1095</v>
      </c>
      <c r="E1099" s="21">
        <v>1095</v>
      </c>
    </row>
    <row r="1100" spans="4:5" x14ac:dyDescent="0.35">
      <c r="D1100" s="21">
        <v>1096</v>
      </c>
      <c r="E1100" s="21">
        <v>1096</v>
      </c>
    </row>
    <row r="1101" spans="4:5" x14ac:dyDescent="0.35">
      <c r="D1101" s="21">
        <v>1097</v>
      </c>
      <c r="E1101" s="21">
        <v>1097</v>
      </c>
    </row>
    <row r="1102" spans="4:5" x14ac:dyDescent="0.35">
      <c r="D1102" s="21">
        <v>1098</v>
      </c>
      <c r="E1102" s="21">
        <v>1098</v>
      </c>
    </row>
    <row r="1103" spans="4:5" x14ac:dyDescent="0.35">
      <c r="D1103" s="21">
        <v>1099</v>
      </c>
      <c r="E1103" s="21">
        <v>1099</v>
      </c>
    </row>
    <row r="1104" spans="4:5" x14ac:dyDescent="0.35">
      <c r="D1104" s="21">
        <v>1100</v>
      </c>
      <c r="E1104" s="21">
        <v>1100</v>
      </c>
    </row>
    <row r="1105" spans="4:5" x14ac:dyDescent="0.35">
      <c r="D1105" s="21">
        <v>1101</v>
      </c>
      <c r="E1105" s="21">
        <v>1101</v>
      </c>
    </row>
    <row r="1106" spans="4:5" x14ac:dyDescent="0.35">
      <c r="D1106" s="21">
        <v>1102</v>
      </c>
      <c r="E1106" s="21">
        <v>1102</v>
      </c>
    </row>
    <row r="1107" spans="4:5" x14ac:dyDescent="0.35">
      <c r="D1107" s="21">
        <v>1103</v>
      </c>
      <c r="E1107" s="21">
        <v>1103</v>
      </c>
    </row>
    <row r="1108" spans="4:5" x14ac:dyDescent="0.35">
      <c r="D1108" s="21">
        <v>1104</v>
      </c>
      <c r="E1108" s="21">
        <v>1104</v>
      </c>
    </row>
    <row r="1109" spans="4:5" x14ac:dyDescent="0.35">
      <c r="D1109" s="21">
        <v>1105</v>
      </c>
      <c r="E1109" s="21">
        <v>1105</v>
      </c>
    </row>
    <row r="1110" spans="4:5" x14ac:dyDescent="0.35">
      <c r="D1110" s="21">
        <v>1106</v>
      </c>
      <c r="E1110" s="21">
        <v>1106</v>
      </c>
    </row>
    <row r="1111" spans="4:5" x14ac:dyDescent="0.35">
      <c r="D1111" s="21">
        <v>1107</v>
      </c>
      <c r="E1111" s="21">
        <v>1107</v>
      </c>
    </row>
    <row r="1112" spans="4:5" x14ac:dyDescent="0.35">
      <c r="D1112" s="21">
        <v>1108</v>
      </c>
      <c r="E1112" s="21">
        <v>1108</v>
      </c>
    </row>
    <row r="1113" spans="4:5" x14ac:dyDescent="0.35">
      <c r="D1113" s="21">
        <v>1109</v>
      </c>
      <c r="E1113" s="21">
        <v>1109</v>
      </c>
    </row>
    <row r="1114" spans="4:5" x14ac:dyDescent="0.35">
      <c r="D1114" s="21">
        <v>1110</v>
      </c>
      <c r="E1114" s="21">
        <v>1110</v>
      </c>
    </row>
    <row r="1115" spans="4:5" x14ac:dyDescent="0.35">
      <c r="D1115" s="21">
        <v>1111</v>
      </c>
      <c r="E1115" s="21">
        <v>1111</v>
      </c>
    </row>
    <row r="1116" spans="4:5" x14ac:dyDescent="0.35">
      <c r="D1116" s="21">
        <v>1112</v>
      </c>
      <c r="E1116" s="21">
        <v>1112</v>
      </c>
    </row>
    <row r="1117" spans="4:5" x14ac:dyDescent="0.35">
      <c r="D1117" s="21">
        <v>1113</v>
      </c>
      <c r="E1117" s="21">
        <v>1113</v>
      </c>
    </row>
    <row r="1118" spans="4:5" x14ac:dyDescent="0.35">
      <c r="D1118" s="21">
        <v>1114</v>
      </c>
      <c r="E1118" s="21">
        <v>1114</v>
      </c>
    </row>
    <row r="1119" spans="4:5" x14ac:dyDescent="0.35">
      <c r="D1119" s="21">
        <v>1115</v>
      </c>
      <c r="E1119" s="21">
        <v>1115</v>
      </c>
    </row>
    <row r="1120" spans="4:5" x14ac:dyDescent="0.35">
      <c r="D1120" s="21">
        <v>1116</v>
      </c>
      <c r="E1120" s="21">
        <v>1116</v>
      </c>
    </row>
    <row r="1121" spans="4:5" x14ac:dyDescent="0.35">
      <c r="D1121" s="21">
        <v>1117</v>
      </c>
      <c r="E1121" s="21">
        <v>1117</v>
      </c>
    </row>
    <row r="1122" spans="4:5" x14ac:dyDescent="0.35">
      <c r="D1122" s="21">
        <v>1118</v>
      </c>
      <c r="E1122" s="21">
        <v>1118</v>
      </c>
    </row>
    <row r="1123" spans="4:5" x14ac:dyDescent="0.35">
      <c r="D1123" s="21">
        <v>1119</v>
      </c>
      <c r="E1123" s="21">
        <v>1119</v>
      </c>
    </row>
    <row r="1124" spans="4:5" x14ac:dyDescent="0.35">
      <c r="D1124" s="21">
        <v>1120</v>
      </c>
      <c r="E1124" s="21">
        <v>1120</v>
      </c>
    </row>
    <row r="1125" spans="4:5" x14ac:dyDescent="0.35">
      <c r="D1125" s="21">
        <v>1121</v>
      </c>
      <c r="E1125" s="21">
        <v>1121</v>
      </c>
    </row>
    <row r="1126" spans="4:5" x14ac:dyDescent="0.35">
      <c r="D1126" s="21">
        <v>1122</v>
      </c>
      <c r="E1126" s="21">
        <v>1122</v>
      </c>
    </row>
    <row r="1127" spans="4:5" x14ac:dyDescent="0.35">
      <c r="D1127" s="21">
        <v>1123</v>
      </c>
      <c r="E1127" s="21">
        <v>1123</v>
      </c>
    </row>
    <row r="1128" spans="4:5" x14ac:dyDescent="0.35">
      <c r="D1128" s="21">
        <v>1124</v>
      </c>
      <c r="E1128" s="21">
        <v>1124</v>
      </c>
    </row>
    <row r="1129" spans="4:5" x14ac:dyDescent="0.35">
      <c r="D1129" s="21">
        <v>1125</v>
      </c>
      <c r="E1129" s="21">
        <v>1125</v>
      </c>
    </row>
    <row r="1130" spans="4:5" x14ac:dyDescent="0.35">
      <c r="D1130" s="21">
        <v>1126</v>
      </c>
      <c r="E1130" s="21">
        <v>1126</v>
      </c>
    </row>
    <row r="1131" spans="4:5" x14ac:dyDescent="0.35">
      <c r="D1131" s="21">
        <v>1127</v>
      </c>
      <c r="E1131" s="21">
        <v>1127</v>
      </c>
    </row>
    <row r="1132" spans="4:5" x14ac:dyDescent="0.35">
      <c r="D1132" s="21">
        <v>1128</v>
      </c>
      <c r="E1132" s="21">
        <v>1128</v>
      </c>
    </row>
    <row r="1133" spans="4:5" x14ac:dyDescent="0.35">
      <c r="D1133" s="21">
        <v>1129</v>
      </c>
      <c r="E1133" s="21">
        <v>1129</v>
      </c>
    </row>
    <row r="1134" spans="4:5" x14ac:dyDescent="0.35">
      <c r="D1134" s="21">
        <v>1130</v>
      </c>
      <c r="E1134" s="21">
        <v>1130</v>
      </c>
    </row>
    <row r="1135" spans="4:5" x14ac:dyDescent="0.35">
      <c r="D1135" s="21">
        <v>1131</v>
      </c>
      <c r="E1135" s="21">
        <v>1131</v>
      </c>
    </row>
    <row r="1136" spans="4:5" x14ac:dyDescent="0.35">
      <c r="D1136" s="21">
        <v>1132</v>
      </c>
      <c r="E1136" s="21">
        <v>1132</v>
      </c>
    </row>
    <row r="1137" spans="4:5" x14ac:dyDescent="0.35">
      <c r="D1137" s="21">
        <v>1133</v>
      </c>
      <c r="E1137" s="21">
        <v>1133</v>
      </c>
    </row>
    <row r="1138" spans="4:5" x14ac:dyDescent="0.35">
      <c r="D1138" s="21">
        <v>1134</v>
      </c>
      <c r="E1138" s="21">
        <v>1134</v>
      </c>
    </row>
    <row r="1139" spans="4:5" x14ac:dyDescent="0.35">
      <c r="D1139" s="21">
        <v>1135</v>
      </c>
      <c r="E1139" s="21">
        <v>1135</v>
      </c>
    </row>
    <row r="1140" spans="4:5" x14ac:dyDescent="0.35">
      <c r="D1140" s="21">
        <v>1136</v>
      </c>
      <c r="E1140" s="21">
        <v>1136</v>
      </c>
    </row>
    <row r="1141" spans="4:5" x14ac:dyDescent="0.35">
      <c r="D1141" s="21">
        <v>1137</v>
      </c>
      <c r="E1141" s="21">
        <v>1137</v>
      </c>
    </row>
    <row r="1142" spans="4:5" x14ac:dyDescent="0.35">
      <c r="D1142" s="21">
        <v>1138</v>
      </c>
      <c r="E1142" s="21">
        <v>1138</v>
      </c>
    </row>
    <row r="1143" spans="4:5" x14ac:dyDescent="0.35">
      <c r="D1143" s="21">
        <v>1139</v>
      </c>
      <c r="E1143" s="21">
        <v>1139</v>
      </c>
    </row>
    <row r="1144" spans="4:5" x14ac:dyDescent="0.35">
      <c r="D1144" s="21">
        <v>1140</v>
      </c>
      <c r="E1144" s="21">
        <v>1140</v>
      </c>
    </row>
    <row r="1145" spans="4:5" x14ac:dyDescent="0.35">
      <c r="D1145" s="21">
        <v>1141</v>
      </c>
      <c r="E1145" s="21">
        <v>1141</v>
      </c>
    </row>
    <row r="1146" spans="4:5" x14ac:dyDescent="0.35">
      <c r="D1146" s="21">
        <v>1142</v>
      </c>
      <c r="E1146" s="21">
        <v>1142</v>
      </c>
    </row>
    <row r="1147" spans="4:5" x14ac:dyDescent="0.35">
      <c r="D1147" s="21">
        <v>1143</v>
      </c>
      <c r="E1147" s="21">
        <v>1143</v>
      </c>
    </row>
    <row r="1148" spans="4:5" x14ac:dyDescent="0.35">
      <c r="D1148" s="21">
        <v>1144</v>
      </c>
      <c r="E1148" s="21">
        <v>1144</v>
      </c>
    </row>
    <row r="1149" spans="4:5" x14ac:dyDescent="0.35">
      <c r="D1149" s="21">
        <v>1145</v>
      </c>
      <c r="E1149" s="21">
        <v>1145</v>
      </c>
    </row>
    <row r="1150" spans="4:5" x14ac:dyDescent="0.35">
      <c r="D1150" s="21">
        <v>1146</v>
      </c>
      <c r="E1150" s="21">
        <v>1146</v>
      </c>
    </row>
    <row r="1151" spans="4:5" x14ac:dyDescent="0.35">
      <c r="D1151" s="21">
        <v>1147</v>
      </c>
      <c r="E1151" s="21">
        <v>1147</v>
      </c>
    </row>
    <row r="1152" spans="4:5" x14ac:dyDescent="0.35">
      <c r="D1152" s="21">
        <v>1148</v>
      </c>
      <c r="E1152" s="21">
        <v>1148</v>
      </c>
    </row>
    <row r="1153" spans="4:5" x14ac:dyDescent="0.35">
      <c r="D1153" s="21">
        <v>1149</v>
      </c>
      <c r="E1153" s="21">
        <v>1149</v>
      </c>
    </row>
    <row r="1154" spans="4:5" x14ac:dyDescent="0.35">
      <c r="D1154" s="21">
        <v>1150</v>
      </c>
      <c r="E1154" s="21">
        <v>1150</v>
      </c>
    </row>
    <row r="1155" spans="4:5" x14ac:dyDescent="0.35">
      <c r="D1155" s="21">
        <v>1151</v>
      </c>
      <c r="E1155" s="21">
        <v>1151</v>
      </c>
    </row>
    <row r="1156" spans="4:5" x14ac:dyDescent="0.35">
      <c r="D1156" s="21">
        <v>1152</v>
      </c>
      <c r="E1156" s="21">
        <v>1152</v>
      </c>
    </row>
    <row r="1157" spans="4:5" x14ac:dyDescent="0.35">
      <c r="D1157" s="21">
        <v>1153</v>
      </c>
      <c r="E1157" s="21">
        <v>1153</v>
      </c>
    </row>
    <row r="1158" spans="4:5" x14ac:dyDescent="0.35">
      <c r="D1158" s="21">
        <v>1154</v>
      </c>
      <c r="E1158" s="21">
        <v>1154</v>
      </c>
    </row>
    <row r="1159" spans="4:5" x14ac:dyDescent="0.35">
      <c r="D1159" s="21">
        <v>1155</v>
      </c>
      <c r="E1159" s="21">
        <v>1155</v>
      </c>
    </row>
    <row r="1160" spans="4:5" x14ac:dyDescent="0.35">
      <c r="D1160" s="21">
        <v>1156</v>
      </c>
      <c r="E1160" s="21">
        <v>1156</v>
      </c>
    </row>
    <row r="1161" spans="4:5" x14ac:dyDescent="0.35">
      <c r="D1161" s="21">
        <v>1157</v>
      </c>
      <c r="E1161" s="21">
        <v>1157</v>
      </c>
    </row>
    <row r="1162" spans="4:5" x14ac:dyDescent="0.35">
      <c r="D1162" s="21">
        <v>1158</v>
      </c>
      <c r="E1162" s="21">
        <v>1158</v>
      </c>
    </row>
    <row r="1163" spans="4:5" x14ac:dyDescent="0.35">
      <c r="D1163" s="21">
        <v>1159</v>
      </c>
      <c r="E1163" s="21">
        <v>1159</v>
      </c>
    </row>
    <row r="1164" spans="4:5" x14ac:dyDescent="0.35">
      <c r="D1164" s="21">
        <v>1160</v>
      </c>
      <c r="E1164" s="21">
        <v>1160</v>
      </c>
    </row>
    <row r="1165" spans="4:5" x14ac:dyDescent="0.35">
      <c r="D1165" s="21">
        <v>1161</v>
      </c>
      <c r="E1165" s="21">
        <v>1161</v>
      </c>
    </row>
    <row r="1166" spans="4:5" x14ac:dyDescent="0.35">
      <c r="D1166" s="21">
        <v>1162</v>
      </c>
      <c r="E1166" s="21">
        <v>1162</v>
      </c>
    </row>
    <row r="1167" spans="4:5" x14ac:dyDescent="0.35">
      <c r="D1167" s="21">
        <v>1163</v>
      </c>
      <c r="E1167" s="21">
        <v>1163</v>
      </c>
    </row>
    <row r="1168" spans="4:5" x14ac:dyDescent="0.35">
      <c r="D1168" s="21">
        <v>1164</v>
      </c>
      <c r="E1168" s="21">
        <v>1164</v>
      </c>
    </row>
    <row r="1169" spans="4:5" x14ac:dyDescent="0.35">
      <c r="D1169" s="21">
        <v>1165</v>
      </c>
      <c r="E1169" s="21">
        <v>1165</v>
      </c>
    </row>
    <row r="1170" spans="4:5" x14ac:dyDescent="0.35">
      <c r="D1170" s="21">
        <v>1166</v>
      </c>
      <c r="E1170" s="21">
        <v>1166</v>
      </c>
    </row>
    <row r="1171" spans="4:5" x14ac:dyDescent="0.35">
      <c r="D1171" s="21">
        <v>1167</v>
      </c>
      <c r="E1171" s="21">
        <v>1167</v>
      </c>
    </row>
    <row r="1172" spans="4:5" x14ac:dyDescent="0.35">
      <c r="D1172" s="21">
        <v>1168</v>
      </c>
      <c r="E1172" s="21">
        <v>1168</v>
      </c>
    </row>
    <row r="1173" spans="4:5" x14ac:dyDescent="0.35">
      <c r="D1173" s="21">
        <v>1169</v>
      </c>
      <c r="E1173" s="21">
        <v>1169</v>
      </c>
    </row>
    <row r="1174" spans="4:5" x14ac:dyDescent="0.35">
      <c r="D1174" s="21">
        <v>1170</v>
      </c>
      <c r="E1174" s="21">
        <v>1170</v>
      </c>
    </row>
    <row r="1175" spans="4:5" x14ac:dyDescent="0.35">
      <c r="D1175" s="21">
        <v>1171</v>
      </c>
      <c r="E1175" s="21">
        <v>1171</v>
      </c>
    </row>
    <row r="1176" spans="4:5" x14ac:dyDescent="0.35">
      <c r="D1176" s="21">
        <v>1172</v>
      </c>
      <c r="E1176" s="21">
        <v>1172</v>
      </c>
    </row>
    <row r="1177" spans="4:5" x14ac:dyDescent="0.35">
      <c r="D1177" s="21">
        <v>1173</v>
      </c>
      <c r="E1177" s="21">
        <v>1173</v>
      </c>
    </row>
    <row r="1178" spans="4:5" x14ac:dyDescent="0.35">
      <c r="D1178" s="21">
        <v>1174</v>
      </c>
      <c r="E1178" s="21">
        <v>1174</v>
      </c>
    </row>
    <row r="1179" spans="4:5" x14ac:dyDescent="0.35">
      <c r="D1179" s="21">
        <v>1175</v>
      </c>
      <c r="E1179" s="21">
        <v>1175</v>
      </c>
    </row>
    <row r="1180" spans="4:5" x14ac:dyDescent="0.35">
      <c r="D1180" s="21">
        <v>1176</v>
      </c>
      <c r="E1180" s="21">
        <v>1176</v>
      </c>
    </row>
    <row r="1181" spans="4:5" x14ac:dyDescent="0.35">
      <c r="D1181" s="21">
        <v>1177</v>
      </c>
      <c r="E1181" s="21">
        <v>1177</v>
      </c>
    </row>
    <row r="1182" spans="4:5" x14ac:dyDescent="0.35">
      <c r="D1182" s="21">
        <v>1178</v>
      </c>
      <c r="E1182" s="21">
        <v>1178</v>
      </c>
    </row>
    <row r="1183" spans="4:5" x14ac:dyDescent="0.35">
      <c r="D1183" s="21">
        <v>1179</v>
      </c>
      <c r="E1183" s="21">
        <v>1179</v>
      </c>
    </row>
    <row r="1184" spans="4:5" x14ac:dyDescent="0.35">
      <c r="D1184" s="21">
        <v>1180</v>
      </c>
      <c r="E1184" s="21">
        <v>1180</v>
      </c>
    </row>
    <row r="1185" spans="4:5" x14ac:dyDescent="0.35">
      <c r="D1185" s="21">
        <v>1181</v>
      </c>
      <c r="E1185" s="21">
        <v>1181</v>
      </c>
    </row>
    <row r="1186" spans="4:5" x14ac:dyDescent="0.35">
      <c r="D1186" s="21">
        <v>1182</v>
      </c>
      <c r="E1186" s="21">
        <v>1182</v>
      </c>
    </row>
    <row r="1187" spans="4:5" x14ac:dyDescent="0.35">
      <c r="D1187" s="21">
        <v>1183</v>
      </c>
      <c r="E1187" s="21">
        <v>1183</v>
      </c>
    </row>
    <row r="1188" spans="4:5" x14ac:dyDescent="0.35">
      <c r="D1188" s="21">
        <v>1184</v>
      </c>
      <c r="E1188" s="21">
        <v>1184</v>
      </c>
    </row>
    <row r="1189" spans="4:5" x14ac:dyDescent="0.35">
      <c r="D1189" s="21">
        <v>1185</v>
      </c>
      <c r="E1189" s="21">
        <v>1185</v>
      </c>
    </row>
    <row r="1190" spans="4:5" x14ac:dyDescent="0.35">
      <c r="D1190" s="21">
        <v>1186</v>
      </c>
      <c r="E1190" s="21">
        <v>1186</v>
      </c>
    </row>
    <row r="1191" spans="4:5" x14ac:dyDescent="0.35">
      <c r="D1191" s="21">
        <v>1187</v>
      </c>
      <c r="E1191" s="21">
        <v>1187</v>
      </c>
    </row>
    <row r="1192" spans="4:5" x14ac:dyDescent="0.35">
      <c r="D1192" s="21">
        <v>1188</v>
      </c>
      <c r="E1192" s="21">
        <v>1188</v>
      </c>
    </row>
    <row r="1193" spans="4:5" x14ac:dyDescent="0.35">
      <c r="D1193" s="21">
        <v>1189</v>
      </c>
      <c r="E1193" s="21">
        <v>1189</v>
      </c>
    </row>
    <row r="1194" spans="4:5" x14ac:dyDescent="0.35">
      <c r="D1194" s="21">
        <v>1190</v>
      </c>
      <c r="E1194" s="21">
        <v>1190</v>
      </c>
    </row>
    <row r="1195" spans="4:5" x14ac:dyDescent="0.35">
      <c r="D1195" s="21">
        <v>1191</v>
      </c>
      <c r="E1195" s="21">
        <v>1191</v>
      </c>
    </row>
    <row r="1196" spans="4:5" x14ac:dyDescent="0.35">
      <c r="D1196" s="21">
        <v>1192</v>
      </c>
      <c r="E1196" s="21">
        <v>1192</v>
      </c>
    </row>
    <row r="1197" spans="4:5" x14ac:dyDescent="0.35">
      <c r="D1197" s="21">
        <v>1193</v>
      </c>
      <c r="E1197" s="21">
        <v>1193</v>
      </c>
    </row>
    <row r="1198" spans="4:5" x14ac:dyDescent="0.35">
      <c r="D1198" s="21">
        <v>1194</v>
      </c>
      <c r="E1198" s="21">
        <v>1194</v>
      </c>
    </row>
    <row r="1199" spans="4:5" x14ac:dyDescent="0.35">
      <c r="D1199" s="21">
        <v>1195</v>
      </c>
      <c r="E1199" s="21">
        <v>1195</v>
      </c>
    </row>
    <row r="1200" spans="4:5" x14ac:dyDescent="0.35">
      <c r="D1200" s="21">
        <v>1196</v>
      </c>
      <c r="E1200" s="21">
        <v>1196</v>
      </c>
    </row>
    <row r="1201" spans="4:5" x14ac:dyDescent="0.35">
      <c r="D1201" s="21">
        <v>1197</v>
      </c>
      <c r="E1201" s="21">
        <v>1197</v>
      </c>
    </row>
    <row r="1202" spans="4:5" x14ac:dyDescent="0.35">
      <c r="D1202" s="21">
        <v>1198</v>
      </c>
      <c r="E1202" s="21">
        <v>1198</v>
      </c>
    </row>
    <row r="1203" spans="4:5" x14ac:dyDescent="0.35">
      <c r="D1203" s="21">
        <v>1199</v>
      </c>
      <c r="E1203" s="21">
        <v>1199</v>
      </c>
    </row>
    <row r="1204" spans="4:5" x14ac:dyDescent="0.35">
      <c r="D1204" s="21">
        <v>1200</v>
      </c>
      <c r="E1204" s="21">
        <v>1200</v>
      </c>
    </row>
    <row r="1205" spans="4:5" x14ac:dyDescent="0.35">
      <c r="D1205" s="21">
        <v>1201</v>
      </c>
      <c r="E1205" s="21">
        <v>1201</v>
      </c>
    </row>
    <row r="1206" spans="4:5" x14ac:dyDescent="0.35">
      <c r="D1206" s="21">
        <v>1202</v>
      </c>
      <c r="E1206" s="21">
        <v>1202</v>
      </c>
    </row>
    <row r="1207" spans="4:5" x14ac:dyDescent="0.35">
      <c r="D1207" s="21">
        <v>1203</v>
      </c>
      <c r="E1207" s="21">
        <v>1203</v>
      </c>
    </row>
    <row r="1208" spans="4:5" x14ac:dyDescent="0.35">
      <c r="D1208" s="21">
        <v>1204</v>
      </c>
      <c r="E1208" s="21">
        <v>1204</v>
      </c>
    </row>
    <row r="1209" spans="4:5" x14ac:dyDescent="0.35">
      <c r="D1209" s="21">
        <v>1205</v>
      </c>
      <c r="E1209" s="21">
        <v>1205</v>
      </c>
    </row>
    <row r="1210" spans="4:5" x14ac:dyDescent="0.35">
      <c r="D1210" s="21">
        <v>1206</v>
      </c>
      <c r="E1210" s="21">
        <v>1206</v>
      </c>
    </row>
    <row r="1211" spans="4:5" x14ac:dyDescent="0.35">
      <c r="D1211" s="21">
        <v>1207</v>
      </c>
      <c r="E1211" s="21">
        <v>1207</v>
      </c>
    </row>
    <row r="1212" spans="4:5" x14ac:dyDescent="0.35">
      <c r="D1212" s="21">
        <v>1208</v>
      </c>
      <c r="E1212" s="21">
        <v>1208</v>
      </c>
    </row>
    <row r="1213" spans="4:5" x14ac:dyDescent="0.35">
      <c r="D1213" s="21">
        <v>1209</v>
      </c>
      <c r="E1213" s="21">
        <v>1209</v>
      </c>
    </row>
    <row r="1214" spans="4:5" x14ac:dyDescent="0.35">
      <c r="D1214" s="21">
        <v>1210</v>
      </c>
      <c r="E1214" s="21">
        <v>1210</v>
      </c>
    </row>
    <row r="1215" spans="4:5" x14ac:dyDescent="0.35">
      <c r="D1215" s="21">
        <v>1211</v>
      </c>
      <c r="E1215" s="21">
        <v>1211</v>
      </c>
    </row>
    <row r="1216" spans="4:5" x14ac:dyDescent="0.35">
      <c r="D1216" s="21">
        <v>1212</v>
      </c>
      <c r="E1216" s="21">
        <v>1212</v>
      </c>
    </row>
    <row r="1217" spans="4:5" x14ac:dyDescent="0.35">
      <c r="D1217" s="21">
        <v>1213</v>
      </c>
      <c r="E1217" s="21">
        <v>1213</v>
      </c>
    </row>
    <row r="1218" spans="4:5" x14ac:dyDescent="0.35">
      <c r="D1218" s="21">
        <v>1214</v>
      </c>
      <c r="E1218" s="21">
        <v>1214</v>
      </c>
    </row>
    <row r="1219" spans="4:5" x14ac:dyDescent="0.35">
      <c r="D1219" s="21">
        <v>1215</v>
      </c>
      <c r="E1219" s="21">
        <v>1215</v>
      </c>
    </row>
    <row r="1220" spans="4:5" x14ac:dyDescent="0.35">
      <c r="D1220" s="21">
        <v>1216</v>
      </c>
      <c r="E1220" s="21">
        <v>1216</v>
      </c>
    </row>
    <row r="1221" spans="4:5" x14ac:dyDescent="0.35">
      <c r="D1221" s="21">
        <v>1217</v>
      </c>
      <c r="E1221" s="21">
        <v>1217</v>
      </c>
    </row>
    <row r="1222" spans="4:5" x14ac:dyDescent="0.35">
      <c r="D1222" s="21">
        <v>1218</v>
      </c>
      <c r="E1222" s="21">
        <v>1218</v>
      </c>
    </row>
    <row r="1223" spans="4:5" x14ac:dyDescent="0.35">
      <c r="D1223" s="21">
        <v>1219</v>
      </c>
      <c r="E1223" s="21">
        <v>1219</v>
      </c>
    </row>
    <row r="1224" spans="4:5" x14ac:dyDescent="0.35">
      <c r="D1224" s="21">
        <v>1220</v>
      </c>
      <c r="E1224" s="21">
        <v>1220</v>
      </c>
    </row>
    <row r="1225" spans="4:5" x14ac:dyDescent="0.35">
      <c r="D1225" s="21">
        <v>1221</v>
      </c>
      <c r="E1225" s="21">
        <v>1221</v>
      </c>
    </row>
    <row r="1226" spans="4:5" x14ac:dyDescent="0.35">
      <c r="D1226" s="21">
        <v>1222</v>
      </c>
      <c r="E1226" s="21">
        <v>1222</v>
      </c>
    </row>
    <row r="1227" spans="4:5" x14ac:dyDescent="0.35">
      <c r="D1227" s="21">
        <v>1223</v>
      </c>
      <c r="E1227" s="21">
        <v>1223</v>
      </c>
    </row>
    <row r="1228" spans="4:5" x14ac:dyDescent="0.35">
      <c r="D1228" s="21">
        <v>1224</v>
      </c>
      <c r="E1228" s="21">
        <v>1224</v>
      </c>
    </row>
    <row r="1229" spans="4:5" x14ac:dyDescent="0.35">
      <c r="D1229" s="21">
        <v>1225</v>
      </c>
      <c r="E1229" s="21">
        <v>1225</v>
      </c>
    </row>
    <row r="1230" spans="4:5" x14ac:dyDescent="0.35">
      <c r="D1230" s="21">
        <v>1226</v>
      </c>
      <c r="E1230" s="21">
        <v>1226</v>
      </c>
    </row>
    <row r="1231" spans="4:5" x14ac:dyDescent="0.35">
      <c r="D1231" s="21">
        <v>1227</v>
      </c>
      <c r="E1231" s="21">
        <v>1227</v>
      </c>
    </row>
    <row r="1232" spans="4:5" x14ac:dyDescent="0.35">
      <c r="D1232" s="21">
        <v>1228</v>
      </c>
      <c r="E1232" s="21">
        <v>1228</v>
      </c>
    </row>
    <row r="1233" spans="4:5" x14ac:dyDescent="0.35">
      <c r="D1233" s="21">
        <v>1229</v>
      </c>
      <c r="E1233" s="21">
        <v>1229</v>
      </c>
    </row>
    <row r="1234" spans="4:5" x14ac:dyDescent="0.35">
      <c r="D1234" s="21">
        <v>1230</v>
      </c>
      <c r="E1234" s="21">
        <v>1230</v>
      </c>
    </row>
    <row r="1235" spans="4:5" x14ac:dyDescent="0.35">
      <c r="D1235" s="21">
        <v>1231</v>
      </c>
      <c r="E1235" s="21">
        <v>1231</v>
      </c>
    </row>
    <row r="1236" spans="4:5" x14ac:dyDescent="0.35">
      <c r="D1236" s="21">
        <v>1232</v>
      </c>
      <c r="E1236" s="21">
        <v>1232</v>
      </c>
    </row>
    <row r="1237" spans="4:5" x14ac:dyDescent="0.35">
      <c r="D1237" s="21">
        <v>1233</v>
      </c>
      <c r="E1237" s="21">
        <v>1233</v>
      </c>
    </row>
    <row r="1238" spans="4:5" x14ac:dyDescent="0.35">
      <c r="D1238" s="21">
        <v>1234</v>
      </c>
      <c r="E1238" s="21">
        <v>1234</v>
      </c>
    </row>
    <row r="1239" spans="4:5" x14ac:dyDescent="0.35">
      <c r="D1239" s="21">
        <v>1235</v>
      </c>
      <c r="E1239" s="21">
        <v>1235</v>
      </c>
    </row>
    <row r="1240" spans="4:5" x14ac:dyDescent="0.35">
      <c r="D1240" s="21">
        <v>1236</v>
      </c>
      <c r="E1240" s="21">
        <v>1236</v>
      </c>
    </row>
    <row r="1241" spans="4:5" x14ac:dyDescent="0.35">
      <c r="D1241" s="21">
        <v>1237</v>
      </c>
      <c r="E1241" s="21">
        <v>1237</v>
      </c>
    </row>
    <row r="1242" spans="4:5" x14ac:dyDescent="0.35">
      <c r="D1242" s="21">
        <v>1238</v>
      </c>
      <c r="E1242" s="21">
        <v>1238</v>
      </c>
    </row>
    <row r="1243" spans="4:5" x14ac:dyDescent="0.35">
      <c r="D1243" s="21">
        <v>1239</v>
      </c>
      <c r="E1243" s="21">
        <v>1239</v>
      </c>
    </row>
    <row r="1244" spans="4:5" x14ac:dyDescent="0.35">
      <c r="D1244" s="21">
        <v>1240</v>
      </c>
      <c r="E1244" s="21">
        <v>1240</v>
      </c>
    </row>
    <row r="1245" spans="4:5" x14ac:dyDescent="0.35">
      <c r="D1245" s="21">
        <v>1241</v>
      </c>
      <c r="E1245" s="21">
        <v>1241</v>
      </c>
    </row>
    <row r="1246" spans="4:5" x14ac:dyDescent="0.35">
      <c r="D1246" s="21">
        <v>1242</v>
      </c>
      <c r="E1246" s="21">
        <v>1242</v>
      </c>
    </row>
    <row r="1247" spans="4:5" x14ac:dyDescent="0.35">
      <c r="D1247" s="21">
        <v>1243</v>
      </c>
      <c r="E1247" s="21">
        <v>1243</v>
      </c>
    </row>
    <row r="1248" spans="4:5" x14ac:dyDescent="0.35">
      <c r="D1248" s="21">
        <v>1244</v>
      </c>
      <c r="E1248" s="21">
        <v>1244</v>
      </c>
    </row>
    <row r="1249" spans="4:5" x14ac:dyDescent="0.35">
      <c r="D1249" s="21">
        <v>1245</v>
      </c>
      <c r="E1249" s="21">
        <v>1245</v>
      </c>
    </row>
    <row r="1250" spans="4:5" x14ac:dyDescent="0.35">
      <c r="D1250" s="21">
        <v>1246</v>
      </c>
      <c r="E1250" s="21">
        <v>1246</v>
      </c>
    </row>
    <row r="1251" spans="4:5" x14ac:dyDescent="0.35">
      <c r="D1251" s="21">
        <v>1247</v>
      </c>
      <c r="E1251" s="21">
        <v>1247</v>
      </c>
    </row>
    <row r="1252" spans="4:5" x14ac:dyDescent="0.35">
      <c r="D1252" s="21">
        <v>1248</v>
      </c>
      <c r="E1252" s="21">
        <v>1248</v>
      </c>
    </row>
    <row r="1253" spans="4:5" x14ac:dyDescent="0.35">
      <c r="D1253" s="21">
        <v>1249</v>
      </c>
      <c r="E1253" s="21">
        <v>1249</v>
      </c>
    </row>
    <row r="1254" spans="4:5" x14ac:dyDescent="0.35">
      <c r="D1254" s="21">
        <v>1250</v>
      </c>
      <c r="E1254" s="21">
        <v>1250</v>
      </c>
    </row>
    <row r="1255" spans="4:5" x14ac:dyDescent="0.35">
      <c r="D1255" s="21">
        <v>1251</v>
      </c>
      <c r="E1255" s="21">
        <v>1251</v>
      </c>
    </row>
    <row r="1256" spans="4:5" x14ac:dyDescent="0.35">
      <c r="D1256" s="21">
        <v>1252</v>
      </c>
      <c r="E1256" s="21">
        <v>1252</v>
      </c>
    </row>
    <row r="1257" spans="4:5" x14ac:dyDescent="0.35">
      <c r="D1257" s="21">
        <v>1253</v>
      </c>
      <c r="E1257" s="21">
        <v>1253</v>
      </c>
    </row>
    <row r="1258" spans="4:5" x14ac:dyDescent="0.35">
      <c r="D1258" s="21">
        <v>1254</v>
      </c>
      <c r="E1258" s="21">
        <v>1254</v>
      </c>
    </row>
    <row r="1259" spans="4:5" x14ac:dyDescent="0.35">
      <c r="D1259" s="21">
        <v>1255</v>
      </c>
      <c r="E1259" s="21">
        <v>1255</v>
      </c>
    </row>
    <row r="1260" spans="4:5" x14ac:dyDescent="0.35">
      <c r="D1260" s="21">
        <v>1256</v>
      </c>
      <c r="E1260" s="21">
        <v>1256</v>
      </c>
    </row>
    <row r="1261" spans="4:5" x14ac:dyDescent="0.35">
      <c r="D1261" s="21">
        <v>1257</v>
      </c>
      <c r="E1261" s="21">
        <v>1257</v>
      </c>
    </row>
    <row r="1262" spans="4:5" x14ac:dyDescent="0.35">
      <c r="D1262" s="21">
        <v>1258</v>
      </c>
      <c r="E1262" s="21">
        <v>1258</v>
      </c>
    </row>
    <row r="1263" spans="4:5" x14ac:dyDescent="0.35">
      <c r="D1263" s="21">
        <v>1259</v>
      </c>
      <c r="E1263" s="21">
        <v>1259</v>
      </c>
    </row>
    <row r="1264" spans="4:5" x14ac:dyDescent="0.35">
      <c r="D1264" s="21">
        <v>1260</v>
      </c>
      <c r="E1264" s="21">
        <v>1260</v>
      </c>
    </row>
    <row r="1265" spans="4:5" x14ac:dyDescent="0.35">
      <c r="D1265" s="21">
        <v>1261</v>
      </c>
      <c r="E1265" s="21">
        <v>1261</v>
      </c>
    </row>
    <row r="1266" spans="4:5" x14ac:dyDescent="0.35">
      <c r="D1266" s="21">
        <v>1262</v>
      </c>
      <c r="E1266" s="21">
        <v>1262</v>
      </c>
    </row>
    <row r="1267" spans="4:5" x14ac:dyDescent="0.35">
      <c r="D1267" s="21">
        <v>1263</v>
      </c>
      <c r="E1267" s="21">
        <v>1263</v>
      </c>
    </row>
    <row r="1268" spans="4:5" x14ac:dyDescent="0.35">
      <c r="D1268" s="21">
        <v>1264</v>
      </c>
      <c r="E1268" s="21">
        <v>1264</v>
      </c>
    </row>
    <row r="1269" spans="4:5" x14ac:dyDescent="0.35">
      <c r="D1269" s="21">
        <v>1265</v>
      </c>
      <c r="E1269" s="21">
        <v>1265</v>
      </c>
    </row>
    <row r="1270" spans="4:5" x14ac:dyDescent="0.35">
      <c r="D1270" s="21">
        <v>1266</v>
      </c>
      <c r="E1270" s="21">
        <v>1266</v>
      </c>
    </row>
    <row r="1271" spans="4:5" x14ac:dyDescent="0.35">
      <c r="D1271" s="21">
        <v>1267</v>
      </c>
      <c r="E1271" s="21">
        <v>1267</v>
      </c>
    </row>
    <row r="1272" spans="4:5" x14ac:dyDescent="0.35">
      <c r="D1272" s="21">
        <v>1268</v>
      </c>
      <c r="E1272" s="21">
        <v>1268</v>
      </c>
    </row>
    <row r="1273" spans="4:5" x14ac:dyDescent="0.35">
      <c r="D1273" s="21">
        <v>1269</v>
      </c>
      <c r="E1273" s="21">
        <v>1269</v>
      </c>
    </row>
    <row r="1274" spans="4:5" x14ac:dyDescent="0.35">
      <c r="D1274" s="21">
        <v>1270</v>
      </c>
      <c r="E1274" s="21">
        <v>1270</v>
      </c>
    </row>
    <row r="1275" spans="4:5" x14ac:dyDescent="0.35">
      <c r="D1275" s="21">
        <v>1271</v>
      </c>
      <c r="E1275" s="21">
        <v>1271</v>
      </c>
    </row>
    <row r="1276" spans="4:5" x14ac:dyDescent="0.35">
      <c r="D1276" s="21">
        <v>1272</v>
      </c>
      <c r="E1276" s="21">
        <v>1272</v>
      </c>
    </row>
    <row r="1277" spans="4:5" x14ac:dyDescent="0.35">
      <c r="D1277" s="21">
        <v>1273</v>
      </c>
      <c r="E1277" s="21">
        <v>1273</v>
      </c>
    </row>
    <row r="1278" spans="4:5" x14ac:dyDescent="0.35">
      <c r="D1278" s="21">
        <v>1274</v>
      </c>
      <c r="E1278" s="21">
        <v>1274</v>
      </c>
    </row>
    <row r="1279" spans="4:5" x14ac:dyDescent="0.35">
      <c r="D1279" s="21">
        <v>1275</v>
      </c>
      <c r="E1279" s="21">
        <v>1275</v>
      </c>
    </row>
    <row r="1280" spans="4:5" x14ac:dyDescent="0.35">
      <c r="D1280" s="21">
        <v>1276</v>
      </c>
      <c r="E1280" s="21">
        <v>1276</v>
      </c>
    </row>
    <row r="1281" spans="4:5" x14ac:dyDescent="0.35">
      <c r="D1281" s="21">
        <v>1277</v>
      </c>
      <c r="E1281" s="21">
        <v>1277</v>
      </c>
    </row>
    <row r="1282" spans="4:5" x14ac:dyDescent="0.35">
      <c r="D1282" s="21">
        <v>1278</v>
      </c>
      <c r="E1282" s="21">
        <v>1278</v>
      </c>
    </row>
    <row r="1283" spans="4:5" x14ac:dyDescent="0.35">
      <c r="D1283" s="21">
        <v>1279</v>
      </c>
      <c r="E1283" s="21">
        <v>1279</v>
      </c>
    </row>
    <row r="1284" spans="4:5" x14ac:dyDescent="0.35">
      <c r="D1284" s="21">
        <v>1280</v>
      </c>
      <c r="E1284" s="21">
        <v>1280</v>
      </c>
    </row>
    <row r="1285" spans="4:5" x14ac:dyDescent="0.35">
      <c r="D1285" s="21">
        <v>1281</v>
      </c>
      <c r="E1285" s="21">
        <v>1281</v>
      </c>
    </row>
    <row r="1286" spans="4:5" x14ac:dyDescent="0.35">
      <c r="D1286" s="21">
        <v>1282</v>
      </c>
      <c r="E1286" s="21">
        <v>1282</v>
      </c>
    </row>
    <row r="1287" spans="4:5" x14ac:dyDescent="0.35">
      <c r="D1287" s="21">
        <v>1283</v>
      </c>
      <c r="E1287" s="21">
        <v>1283</v>
      </c>
    </row>
    <row r="1288" spans="4:5" x14ac:dyDescent="0.35">
      <c r="D1288" s="21">
        <v>1284</v>
      </c>
      <c r="E1288" s="21">
        <v>1284</v>
      </c>
    </row>
    <row r="1289" spans="4:5" x14ac:dyDescent="0.35">
      <c r="D1289" s="21">
        <v>1285</v>
      </c>
      <c r="E1289" s="21">
        <v>1285</v>
      </c>
    </row>
    <row r="1290" spans="4:5" x14ac:dyDescent="0.35">
      <c r="D1290" s="21">
        <v>1286</v>
      </c>
      <c r="E1290" s="21">
        <v>1286</v>
      </c>
    </row>
    <row r="1291" spans="4:5" x14ac:dyDescent="0.35">
      <c r="D1291" s="21">
        <v>1287</v>
      </c>
      <c r="E1291" s="21">
        <v>1287</v>
      </c>
    </row>
    <row r="1292" spans="4:5" x14ac:dyDescent="0.35">
      <c r="D1292" s="21">
        <v>1288</v>
      </c>
      <c r="E1292" s="21">
        <v>1288</v>
      </c>
    </row>
    <row r="1293" spans="4:5" x14ac:dyDescent="0.35">
      <c r="D1293" s="21">
        <v>1289</v>
      </c>
      <c r="E1293" s="21">
        <v>1289</v>
      </c>
    </row>
    <row r="1294" spans="4:5" x14ac:dyDescent="0.35">
      <c r="D1294" s="21">
        <v>1290</v>
      </c>
      <c r="E1294" s="21">
        <v>1290</v>
      </c>
    </row>
    <row r="1295" spans="4:5" x14ac:dyDescent="0.35">
      <c r="D1295" s="21">
        <v>1291</v>
      </c>
      <c r="E1295" s="21">
        <v>1291</v>
      </c>
    </row>
    <row r="1296" spans="4:5" x14ac:dyDescent="0.35">
      <c r="D1296" s="21">
        <v>1292</v>
      </c>
      <c r="E1296" s="21">
        <v>1292</v>
      </c>
    </row>
    <row r="1297" spans="4:5" x14ac:dyDescent="0.35">
      <c r="D1297" s="21">
        <v>1293</v>
      </c>
      <c r="E1297" s="21">
        <v>1293</v>
      </c>
    </row>
    <row r="1298" spans="4:5" x14ac:dyDescent="0.35">
      <c r="D1298" s="21">
        <v>1294</v>
      </c>
      <c r="E1298" s="21">
        <v>1294</v>
      </c>
    </row>
    <row r="1299" spans="4:5" x14ac:dyDescent="0.35">
      <c r="D1299" s="21">
        <v>1295</v>
      </c>
      <c r="E1299" s="21">
        <v>1295</v>
      </c>
    </row>
    <row r="1300" spans="4:5" x14ac:dyDescent="0.35">
      <c r="D1300" s="21">
        <v>1296</v>
      </c>
      <c r="E1300" s="21">
        <v>1296</v>
      </c>
    </row>
    <row r="1301" spans="4:5" x14ac:dyDescent="0.35">
      <c r="D1301" s="21">
        <v>1297</v>
      </c>
      <c r="E1301" s="21">
        <v>1297</v>
      </c>
    </row>
    <row r="1302" spans="4:5" x14ac:dyDescent="0.35">
      <c r="D1302" s="21">
        <v>1298</v>
      </c>
      <c r="E1302" s="21">
        <v>1298</v>
      </c>
    </row>
    <row r="1303" spans="4:5" x14ac:dyDescent="0.35">
      <c r="D1303" s="21">
        <v>1299</v>
      </c>
      <c r="E1303" s="21">
        <v>1299</v>
      </c>
    </row>
    <row r="1304" spans="4:5" x14ac:dyDescent="0.35">
      <c r="D1304" s="21">
        <v>1300</v>
      </c>
      <c r="E1304" s="21">
        <v>1300</v>
      </c>
    </row>
    <row r="1305" spans="4:5" x14ac:dyDescent="0.35">
      <c r="D1305" s="21">
        <v>1301</v>
      </c>
      <c r="E1305" s="21">
        <v>1301</v>
      </c>
    </row>
    <row r="1306" spans="4:5" x14ac:dyDescent="0.35">
      <c r="D1306" s="21">
        <v>1302</v>
      </c>
      <c r="E1306" s="21">
        <v>1302</v>
      </c>
    </row>
    <row r="1307" spans="4:5" x14ac:dyDescent="0.35">
      <c r="D1307" s="21">
        <v>1303</v>
      </c>
      <c r="E1307" s="21">
        <v>1303</v>
      </c>
    </row>
    <row r="1308" spans="4:5" x14ac:dyDescent="0.35">
      <c r="D1308" s="21">
        <v>1304</v>
      </c>
      <c r="E1308" s="21">
        <v>1304</v>
      </c>
    </row>
    <row r="1309" spans="4:5" x14ac:dyDescent="0.35">
      <c r="D1309" s="21">
        <v>1305</v>
      </c>
      <c r="E1309" s="21">
        <v>1305</v>
      </c>
    </row>
    <row r="1310" spans="4:5" x14ac:dyDescent="0.35">
      <c r="D1310" s="21">
        <v>1306</v>
      </c>
      <c r="E1310" s="21">
        <v>1306</v>
      </c>
    </row>
    <row r="1311" spans="4:5" x14ac:dyDescent="0.35">
      <c r="D1311" s="21">
        <v>1307</v>
      </c>
      <c r="E1311" s="21">
        <v>1307</v>
      </c>
    </row>
    <row r="1312" spans="4:5" x14ac:dyDescent="0.35">
      <c r="D1312" s="21">
        <v>1308</v>
      </c>
      <c r="E1312" s="21">
        <v>1308</v>
      </c>
    </row>
    <row r="1313" spans="4:5" x14ac:dyDescent="0.35">
      <c r="D1313" s="21">
        <v>1309</v>
      </c>
      <c r="E1313" s="21">
        <v>1309</v>
      </c>
    </row>
    <row r="1314" spans="4:5" x14ac:dyDescent="0.35">
      <c r="D1314" s="21">
        <v>1310</v>
      </c>
      <c r="E1314" s="21">
        <v>1310</v>
      </c>
    </row>
    <row r="1315" spans="4:5" x14ac:dyDescent="0.35">
      <c r="D1315" s="21">
        <v>1311</v>
      </c>
      <c r="E1315" s="21">
        <v>1311</v>
      </c>
    </row>
    <row r="1316" spans="4:5" x14ac:dyDescent="0.35">
      <c r="D1316" s="21">
        <v>1312</v>
      </c>
      <c r="E1316" s="21">
        <v>1312</v>
      </c>
    </row>
    <row r="1317" spans="4:5" x14ac:dyDescent="0.35">
      <c r="D1317" s="21">
        <v>1313</v>
      </c>
      <c r="E1317" s="21">
        <v>1313</v>
      </c>
    </row>
    <row r="1318" spans="4:5" x14ac:dyDescent="0.35">
      <c r="D1318" s="21">
        <v>1314</v>
      </c>
      <c r="E1318" s="21">
        <v>1314</v>
      </c>
    </row>
    <row r="1319" spans="4:5" x14ac:dyDescent="0.35">
      <c r="D1319" s="21">
        <v>1315</v>
      </c>
      <c r="E1319" s="21">
        <v>1315</v>
      </c>
    </row>
    <row r="1320" spans="4:5" x14ac:dyDescent="0.35">
      <c r="D1320" s="21">
        <v>1316</v>
      </c>
      <c r="E1320" s="21">
        <v>1316</v>
      </c>
    </row>
    <row r="1321" spans="4:5" x14ac:dyDescent="0.35">
      <c r="D1321" s="21">
        <v>1317</v>
      </c>
      <c r="E1321" s="21">
        <v>1317</v>
      </c>
    </row>
    <row r="1322" spans="4:5" x14ac:dyDescent="0.35">
      <c r="D1322" s="21">
        <v>1318</v>
      </c>
      <c r="E1322" s="21">
        <v>1318</v>
      </c>
    </row>
    <row r="1323" spans="4:5" x14ac:dyDescent="0.35">
      <c r="D1323" s="21">
        <v>1319</v>
      </c>
      <c r="E1323" s="21">
        <v>1319</v>
      </c>
    </row>
    <row r="1324" spans="4:5" x14ac:dyDescent="0.35">
      <c r="D1324" s="21">
        <v>1320</v>
      </c>
      <c r="E1324" s="21">
        <v>1320</v>
      </c>
    </row>
    <row r="1325" spans="4:5" x14ac:dyDescent="0.35">
      <c r="D1325" s="21">
        <v>1321</v>
      </c>
      <c r="E1325" s="21">
        <v>1321</v>
      </c>
    </row>
    <row r="1326" spans="4:5" x14ac:dyDescent="0.35">
      <c r="D1326" s="21">
        <v>1322</v>
      </c>
      <c r="E1326" s="21">
        <v>1322</v>
      </c>
    </row>
    <row r="1327" spans="4:5" x14ac:dyDescent="0.35">
      <c r="D1327" s="21">
        <v>1323</v>
      </c>
      <c r="E1327" s="21">
        <v>1323</v>
      </c>
    </row>
    <row r="1328" spans="4:5" x14ac:dyDescent="0.35">
      <c r="D1328" s="21">
        <v>1324</v>
      </c>
      <c r="E1328" s="21">
        <v>1324</v>
      </c>
    </row>
    <row r="1329" spans="4:5" x14ac:dyDescent="0.35">
      <c r="D1329" s="21">
        <v>1325</v>
      </c>
      <c r="E1329" s="21">
        <v>1325</v>
      </c>
    </row>
    <row r="1330" spans="4:5" x14ac:dyDescent="0.35">
      <c r="D1330" s="21">
        <v>1326</v>
      </c>
      <c r="E1330" s="21">
        <v>1326</v>
      </c>
    </row>
    <row r="1331" spans="4:5" x14ac:dyDescent="0.35">
      <c r="D1331" s="21">
        <v>1327</v>
      </c>
      <c r="E1331" s="21">
        <v>1327</v>
      </c>
    </row>
    <row r="1332" spans="4:5" x14ac:dyDescent="0.35">
      <c r="D1332" s="21">
        <v>1328</v>
      </c>
      <c r="E1332" s="21">
        <v>1328</v>
      </c>
    </row>
    <row r="1333" spans="4:5" x14ac:dyDescent="0.35">
      <c r="D1333" s="21">
        <v>1329</v>
      </c>
      <c r="E1333" s="21">
        <v>1329</v>
      </c>
    </row>
    <row r="1334" spans="4:5" x14ac:dyDescent="0.35">
      <c r="D1334" s="21">
        <v>1330</v>
      </c>
      <c r="E1334" s="21">
        <v>1330</v>
      </c>
    </row>
    <row r="1335" spans="4:5" x14ac:dyDescent="0.35">
      <c r="D1335" s="21">
        <v>1331</v>
      </c>
      <c r="E1335" s="21">
        <v>1331</v>
      </c>
    </row>
    <row r="1336" spans="4:5" x14ac:dyDescent="0.35">
      <c r="D1336" s="21">
        <v>1332</v>
      </c>
      <c r="E1336" s="21">
        <v>1332</v>
      </c>
    </row>
    <row r="1337" spans="4:5" x14ac:dyDescent="0.35">
      <c r="D1337" s="21">
        <v>1333</v>
      </c>
      <c r="E1337" s="21">
        <v>1333</v>
      </c>
    </row>
    <row r="1338" spans="4:5" x14ac:dyDescent="0.35">
      <c r="D1338" s="21">
        <v>1334</v>
      </c>
      <c r="E1338" s="21">
        <v>1334</v>
      </c>
    </row>
    <row r="1339" spans="4:5" x14ac:dyDescent="0.35">
      <c r="D1339" s="21">
        <v>1335</v>
      </c>
      <c r="E1339" s="21">
        <v>1335</v>
      </c>
    </row>
    <row r="1340" spans="4:5" x14ac:dyDescent="0.35">
      <c r="D1340" s="21">
        <v>1336</v>
      </c>
      <c r="E1340" s="21">
        <v>1336</v>
      </c>
    </row>
    <row r="1341" spans="4:5" x14ac:dyDescent="0.35">
      <c r="D1341" s="21">
        <v>1337</v>
      </c>
      <c r="E1341" s="21">
        <v>1337</v>
      </c>
    </row>
    <row r="1342" spans="4:5" x14ac:dyDescent="0.35">
      <c r="D1342" s="21">
        <v>1338</v>
      </c>
      <c r="E1342" s="21">
        <v>1338</v>
      </c>
    </row>
    <row r="1343" spans="4:5" x14ac:dyDescent="0.35">
      <c r="D1343" s="21">
        <v>1339</v>
      </c>
      <c r="E1343" s="21">
        <v>1339</v>
      </c>
    </row>
    <row r="1344" spans="4:5" x14ac:dyDescent="0.35">
      <c r="D1344" s="21">
        <v>1340</v>
      </c>
      <c r="E1344" s="21">
        <v>1340</v>
      </c>
    </row>
    <row r="1345" spans="4:5" x14ac:dyDescent="0.35">
      <c r="D1345" s="21">
        <v>1341</v>
      </c>
      <c r="E1345" s="21">
        <v>1341</v>
      </c>
    </row>
    <row r="1346" spans="4:5" x14ac:dyDescent="0.35">
      <c r="D1346" s="21">
        <v>1342</v>
      </c>
      <c r="E1346" s="21">
        <v>1342</v>
      </c>
    </row>
    <row r="1347" spans="4:5" x14ac:dyDescent="0.35">
      <c r="D1347" s="21">
        <v>1343</v>
      </c>
      <c r="E1347" s="21">
        <v>1343</v>
      </c>
    </row>
    <row r="1348" spans="4:5" x14ac:dyDescent="0.35">
      <c r="D1348" s="21">
        <v>1344</v>
      </c>
      <c r="E1348" s="21">
        <v>1344</v>
      </c>
    </row>
    <row r="1349" spans="4:5" x14ac:dyDescent="0.35">
      <c r="D1349" s="21">
        <v>1345</v>
      </c>
      <c r="E1349" s="21">
        <v>1345</v>
      </c>
    </row>
    <row r="1350" spans="4:5" x14ac:dyDescent="0.35">
      <c r="D1350" s="21">
        <v>1346</v>
      </c>
      <c r="E1350" s="21">
        <v>1346</v>
      </c>
    </row>
    <row r="1351" spans="4:5" x14ac:dyDescent="0.35">
      <c r="D1351" s="21">
        <v>1347</v>
      </c>
      <c r="E1351" s="21">
        <v>1347</v>
      </c>
    </row>
    <row r="1352" spans="4:5" x14ac:dyDescent="0.35">
      <c r="D1352" s="21">
        <v>1348</v>
      </c>
      <c r="E1352" s="21">
        <v>1348</v>
      </c>
    </row>
    <row r="1353" spans="4:5" x14ac:dyDescent="0.35">
      <c r="D1353" s="21">
        <v>1349</v>
      </c>
      <c r="E1353" s="21">
        <v>1349</v>
      </c>
    </row>
    <row r="1354" spans="4:5" x14ac:dyDescent="0.35">
      <c r="D1354" s="21">
        <v>1350</v>
      </c>
      <c r="E1354" s="21">
        <v>1350</v>
      </c>
    </row>
    <row r="1355" spans="4:5" x14ac:dyDescent="0.35">
      <c r="D1355" s="21">
        <v>1351</v>
      </c>
      <c r="E1355" s="21">
        <v>1351</v>
      </c>
    </row>
    <row r="1356" spans="4:5" x14ac:dyDescent="0.35">
      <c r="D1356" s="21">
        <v>1352</v>
      </c>
      <c r="E1356" s="21">
        <v>1352</v>
      </c>
    </row>
    <row r="1357" spans="4:5" x14ac:dyDescent="0.35">
      <c r="D1357" s="21">
        <v>1353</v>
      </c>
      <c r="E1357" s="21">
        <v>1353</v>
      </c>
    </row>
    <row r="1358" spans="4:5" x14ac:dyDescent="0.35">
      <c r="D1358" s="21">
        <v>1354</v>
      </c>
      <c r="E1358" s="21">
        <v>1354</v>
      </c>
    </row>
    <row r="1359" spans="4:5" x14ac:dyDescent="0.35">
      <c r="D1359" s="21">
        <v>1355</v>
      </c>
      <c r="E1359" s="21">
        <v>1355</v>
      </c>
    </row>
    <row r="1360" spans="4:5" x14ac:dyDescent="0.35">
      <c r="D1360" s="21">
        <v>1356</v>
      </c>
      <c r="E1360" s="21">
        <v>1356</v>
      </c>
    </row>
    <row r="1361" spans="4:5" x14ac:dyDescent="0.35">
      <c r="D1361" s="21">
        <v>1357</v>
      </c>
      <c r="E1361" s="21">
        <v>1357</v>
      </c>
    </row>
    <row r="1362" spans="4:5" x14ac:dyDescent="0.35">
      <c r="D1362" s="21">
        <v>1358</v>
      </c>
      <c r="E1362" s="21">
        <v>1358</v>
      </c>
    </row>
    <row r="1363" spans="4:5" x14ac:dyDescent="0.35">
      <c r="D1363" s="21">
        <v>1359</v>
      </c>
      <c r="E1363" s="21">
        <v>1359</v>
      </c>
    </row>
    <row r="1364" spans="4:5" x14ac:dyDescent="0.35">
      <c r="D1364" s="21">
        <v>1360</v>
      </c>
      <c r="E1364" s="21">
        <v>1360</v>
      </c>
    </row>
    <row r="1365" spans="4:5" x14ac:dyDescent="0.35">
      <c r="D1365" s="21">
        <v>1361</v>
      </c>
      <c r="E1365" s="21">
        <v>1361</v>
      </c>
    </row>
    <row r="1366" spans="4:5" x14ac:dyDescent="0.35">
      <c r="D1366" s="21">
        <v>1362</v>
      </c>
      <c r="E1366" s="21">
        <v>1362</v>
      </c>
    </row>
    <row r="1367" spans="4:5" x14ac:dyDescent="0.35">
      <c r="D1367" s="21">
        <v>1363</v>
      </c>
      <c r="E1367" s="21">
        <v>1363</v>
      </c>
    </row>
    <row r="1368" spans="4:5" x14ac:dyDescent="0.35">
      <c r="D1368" s="21">
        <v>1364</v>
      </c>
      <c r="E1368" s="21">
        <v>1364</v>
      </c>
    </row>
    <row r="1369" spans="4:5" x14ac:dyDescent="0.35">
      <c r="D1369" s="21">
        <v>1365</v>
      </c>
      <c r="E1369" s="21">
        <v>1365</v>
      </c>
    </row>
    <row r="1370" spans="4:5" x14ac:dyDescent="0.35">
      <c r="D1370" s="21">
        <v>1366</v>
      </c>
      <c r="E1370" s="21">
        <v>1366</v>
      </c>
    </row>
    <row r="1371" spans="4:5" x14ac:dyDescent="0.35">
      <c r="D1371" s="21">
        <v>1367</v>
      </c>
      <c r="E1371" s="21">
        <v>1367</v>
      </c>
    </row>
    <row r="1372" spans="4:5" x14ac:dyDescent="0.35">
      <c r="D1372" s="21">
        <v>1368</v>
      </c>
      <c r="E1372" s="21">
        <v>1368</v>
      </c>
    </row>
    <row r="1373" spans="4:5" x14ac:dyDescent="0.35">
      <c r="D1373" s="21">
        <v>1369</v>
      </c>
      <c r="E1373" s="21">
        <v>1369</v>
      </c>
    </row>
    <row r="1374" spans="4:5" x14ac:dyDescent="0.35">
      <c r="D1374" s="21">
        <v>1370</v>
      </c>
      <c r="E1374" s="21">
        <v>1370</v>
      </c>
    </row>
    <row r="1375" spans="4:5" x14ac:dyDescent="0.35">
      <c r="D1375" s="21">
        <v>1371</v>
      </c>
      <c r="E1375" s="21">
        <v>1371</v>
      </c>
    </row>
    <row r="1376" spans="4:5" x14ac:dyDescent="0.35">
      <c r="D1376" s="21">
        <v>1372</v>
      </c>
      <c r="E1376" s="21">
        <v>1372</v>
      </c>
    </row>
    <row r="1377" spans="4:5" x14ac:dyDescent="0.35">
      <c r="D1377" s="21">
        <v>1373</v>
      </c>
      <c r="E1377" s="21">
        <v>1373</v>
      </c>
    </row>
    <row r="1378" spans="4:5" x14ac:dyDescent="0.35">
      <c r="D1378" s="21">
        <v>1374</v>
      </c>
      <c r="E1378" s="21">
        <v>1374</v>
      </c>
    </row>
    <row r="1379" spans="4:5" x14ac:dyDescent="0.35">
      <c r="D1379" s="21">
        <v>1375</v>
      </c>
      <c r="E1379" s="21">
        <v>1375</v>
      </c>
    </row>
    <row r="1380" spans="4:5" x14ac:dyDescent="0.35">
      <c r="D1380" s="21">
        <v>1376</v>
      </c>
      <c r="E1380" s="21">
        <v>1376</v>
      </c>
    </row>
    <row r="1381" spans="4:5" x14ac:dyDescent="0.35">
      <c r="D1381" s="21">
        <v>1377</v>
      </c>
      <c r="E1381" s="21">
        <v>1377</v>
      </c>
    </row>
    <row r="1382" spans="4:5" x14ac:dyDescent="0.35">
      <c r="D1382" s="21">
        <v>1378</v>
      </c>
      <c r="E1382" s="21">
        <v>1378</v>
      </c>
    </row>
    <row r="1383" spans="4:5" x14ac:dyDescent="0.35">
      <c r="D1383" s="21">
        <v>1379</v>
      </c>
      <c r="E1383" s="21">
        <v>1379</v>
      </c>
    </row>
    <row r="1384" spans="4:5" x14ac:dyDescent="0.35">
      <c r="D1384" s="21">
        <v>1380</v>
      </c>
      <c r="E1384" s="21">
        <v>1380</v>
      </c>
    </row>
    <row r="1385" spans="4:5" x14ac:dyDescent="0.35">
      <c r="D1385" s="21">
        <v>1381</v>
      </c>
      <c r="E1385" s="21">
        <v>1381</v>
      </c>
    </row>
    <row r="1386" spans="4:5" x14ac:dyDescent="0.35">
      <c r="D1386" s="21">
        <v>1382</v>
      </c>
      <c r="E1386" s="21">
        <v>1382</v>
      </c>
    </row>
    <row r="1387" spans="4:5" x14ac:dyDescent="0.35">
      <c r="D1387" s="21">
        <v>1383</v>
      </c>
      <c r="E1387" s="21">
        <v>1383</v>
      </c>
    </row>
    <row r="1388" spans="4:5" x14ac:dyDescent="0.35">
      <c r="D1388" s="21">
        <v>1384</v>
      </c>
      <c r="E1388" s="21">
        <v>1384</v>
      </c>
    </row>
    <row r="1389" spans="4:5" x14ac:dyDescent="0.35">
      <c r="D1389" s="21">
        <v>1385</v>
      </c>
      <c r="E1389" s="21">
        <v>1385</v>
      </c>
    </row>
    <row r="1390" spans="4:5" x14ac:dyDescent="0.35">
      <c r="D1390" s="21">
        <v>1386</v>
      </c>
      <c r="E1390" s="21">
        <v>1386</v>
      </c>
    </row>
    <row r="1391" spans="4:5" x14ac:dyDescent="0.35">
      <c r="D1391" s="21">
        <v>1387</v>
      </c>
      <c r="E1391" s="21">
        <v>1387</v>
      </c>
    </row>
    <row r="1392" spans="4:5" x14ac:dyDescent="0.35">
      <c r="D1392" s="21">
        <v>1388</v>
      </c>
      <c r="E1392" s="21">
        <v>1388</v>
      </c>
    </row>
    <row r="1393" spans="4:5" x14ac:dyDescent="0.35">
      <c r="D1393" s="21">
        <v>1389</v>
      </c>
      <c r="E1393" s="21">
        <v>1389</v>
      </c>
    </row>
    <row r="1394" spans="4:5" x14ac:dyDescent="0.35">
      <c r="D1394" s="21">
        <v>1390</v>
      </c>
      <c r="E1394" s="21">
        <v>1390</v>
      </c>
    </row>
    <row r="1395" spans="4:5" x14ac:dyDescent="0.35">
      <c r="D1395" s="21">
        <v>1391</v>
      </c>
      <c r="E1395" s="21">
        <v>1391</v>
      </c>
    </row>
    <row r="1396" spans="4:5" x14ac:dyDescent="0.35">
      <c r="D1396" s="21">
        <v>1392</v>
      </c>
      <c r="E1396" s="21">
        <v>1392</v>
      </c>
    </row>
    <row r="1397" spans="4:5" x14ac:dyDescent="0.35">
      <c r="D1397" s="21">
        <v>1393</v>
      </c>
      <c r="E1397" s="21">
        <v>1393</v>
      </c>
    </row>
    <row r="1398" spans="4:5" x14ac:dyDescent="0.35">
      <c r="D1398" s="21">
        <v>1394</v>
      </c>
      <c r="E1398" s="21">
        <v>1394</v>
      </c>
    </row>
    <row r="1399" spans="4:5" x14ac:dyDescent="0.35">
      <c r="D1399" s="21">
        <v>1395</v>
      </c>
      <c r="E1399" s="21">
        <v>1395</v>
      </c>
    </row>
    <row r="1400" spans="4:5" x14ac:dyDescent="0.35">
      <c r="D1400" s="21">
        <v>1396</v>
      </c>
      <c r="E1400" s="21">
        <v>1396</v>
      </c>
    </row>
    <row r="1401" spans="4:5" x14ac:dyDescent="0.35">
      <c r="D1401" s="21">
        <v>1397</v>
      </c>
      <c r="E1401" s="21">
        <v>1397</v>
      </c>
    </row>
    <row r="1402" spans="4:5" x14ac:dyDescent="0.35">
      <c r="D1402" s="21">
        <v>1398</v>
      </c>
      <c r="E1402" s="21">
        <v>1398</v>
      </c>
    </row>
    <row r="1403" spans="4:5" x14ac:dyDescent="0.35">
      <c r="D1403" s="21">
        <v>1399</v>
      </c>
      <c r="E1403" s="21">
        <v>1399</v>
      </c>
    </row>
    <row r="1404" spans="4:5" x14ac:dyDescent="0.35">
      <c r="D1404" s="21">
        <v>1400</v>
      </c>
      <c r="E1404" s="21">
        <v>1400</v>
      </c>
    </row>
    <row r="1405" spans="4:5" x14ac:dyDescent="0.35">
      <c r="D1405" s="21">
        <v>1401</v>
      </c>
      <c r="E1405" s="21">
        <v>1401</v>
      </c>
    </row>
    <row r="1406" spans="4:5" x14ac:dyDescent="0.35">
      <c r="D1406" s="21">
        <v>1402</v>
      </c>
      <c r="E1406" s="21">
        <v>1402</v>
      </c>
    </row>
    <row r="1407" spans="4:5" x14ac:dyDescent="0.35">
      <c r="D1407" s="21">
        <v>1403</v>
      </c>
      <c r="E1407" s="21">
        <v>1403</v>
      </c>
    </row>
    <row r="1408" spans="4:5" x14ac:dyDescent="0.35">
      <c r="D1408" s="21">
        <v>1404</v>
      </c>
      <c r="E1408" s="21">
        <v>1404</v>
      </c>
    </row>
    <row r="1409" spans="4:5" x14ac:dyDescent="0.35">
      <c r="D1409" s="21">
        <v>1405</v>
      </c>
      <c r="E1409" s="21">
        <v>1405</v>
      </c>
    </row>
    <row r="1410" spans="4:5" x14ac:dyDescent="0.35">
      <c r="D1410" s="21">
        <v>1406</v>
      </c>
      <c r="E1410" s="21">
        <v>1406</v>
      </c>
    </row>
    <row r="1411" spans="4:5" x14ac:dyDescent="0.35">
      <c r="D1411" s="21">
        <v>1407</v>
      </c>
      <c r="E1411" s="21">
        <v>1407</v>
      </c>
    </row>
    <row r="1412" spans="4:5" x14ac:dyDescent="0.35">
      <c r="D1412" s="21">
        <v>1408</v>
      </c>
      <c r="E1412" s="21">
        <v>1408</v>
      </c>
    </row>
    <row r="1413" spans="4:5" x14ac:dyDescent="0.35">
      <c r="D1413" s="21">
        <v>1409</v>
      </c>
      <c r="E1413" s="21">
        <v>1409</v>
      </c>
    </row>
    <row r="1414" spans="4:5" x14ac:dyDescent="0.35">
      <c r="D1414" s="21">
        <v>1410</v>
      </c>
      <c r="E1414" s="21">
        <v>1410</v>
      </c>
    </row>
    <row r="1415" spans="4:5" x14ac:dyDescent="0.35">
      <c r="D1415" s="21">
        <v>1411</v>
      </c>
      <c r="E1415" s="21">
        <v>1411</v>
      </c>
    </row>
    <row r="1416" spans="4:5" x14ac:dyDescent="0.35">
      <c r="D1416" s="21">
        <v>1412</v>
      </c>
      <c r="E1416" s="21">
        <v>1412</v>
      </c>
    </row>
    <row r="1417" spans="4:5" x14ac:dyDescent="0.35">
      <c r="D1417" s="21">
        <v>1413</v>
      </c>
      <c r="E1417" s="21">
        <v>1413</v>
      </c>
    </row>
    <row r="1418" spans="4:5" x14ac:dyDescent="0.35">
      <c r="D1418" s="21">
        <v>1414</v>
      </c>
      <c r="E1418" s="21">
        <v>1414</v>
      </c>
    </row>
    <row r="1419" spans="4:5" x14ac:dyDescent="0.35">
      <c r="D1419" s="21">
        <v>1415</v>
      </c>
      <c r="E1419" s="21">
        <v>1415</v>
      </c>
    </row>
    <row r="1420" spans="4:5" x14ac:dyDescent="0.35">
      <c r="D1420" s="21">
        <v>1416</v>
      </c>
      <c r="E1420" s="21">
        <v>1416</v>
      </c>
    </row>
    <row r="1421" spans="4:5" x14ac:dyDescent="0.35">
      <c r="D1421" s="21">
        <v>1417</v>
      </c>
      <c r="E1421" s="21">
        <v>1417</v>
      </c>
    </row>
    <row r="1422" spans="4:5" x14ac:dyDescent="0.35">
      <c r="D1422" s="21">
        <v>1418</v>
      </c>
      <c r="E1422" s="21">
        <v>1418</v>
      </c>
    </row>
    <row r="1423" spans="4:5" x14ac:dyDescent="0.35">
      <c r="D1423" s="21">
        <v>1419</v>
      </c>
      <c r="E1423" s="21">
        <v>1419</v>
      </c>
    </row>
    <row r="1424" spans="4:5" x14ac:dyDescent="0.35">
      <c r="D1424" s="21">
        <v>1420</v>
      </c>
      <c r="E1424" s="21">
        <v>1420</v>
      </c>
    </row>
    <row r="1425" spans="4:5" x14ac:dyDescent="0.35">
      <c r="D1425" s="21">
        <v>1421</v>
      </c>
      <c r="E1425" s="21">
        <v>1421</v>
      </c>
    </row>
    <row r="1426" spans="4:5" x14ac:dyDescent="0.35">
      <c r="D1426" s="21">
        <v>1422</v>
      </c>
      <c r="E1426" s="21">
        <v>1422</v>
      </c>
    </row>
    <row r="1427" spans="4:5" x14ac:dyDescent="0.35">
      <c r="D1427" s="21">
        <v>1423</v>
      </c>
      <c r="E1427" s="21">
        <v>1423</v>
      </c>
    </row>
    <row r="1428" spans="4:5" x14ac:dyDescent="0.35">
      <c r="D1428" s="21">
        <v>1424</v>
      </c>
      <c r="E1428" s="21">
        <v>1424</v>
      </c>
    </row>
    <row r="1429" spans="4:5" x14ac:dyDescent="0.35">
      <c r="D1429" s="21">
        <v>1425</v>
      </c>
      <c r="E1429" s="21">
        <v>1425</v>
      </c>
    </row>
    <row r="1430" spans="4:5" x14ac:dyDescent="0.35">
      <c r="D1430" s="21">
        <v>1426</v>
      </c>
      <c r="E1430" s="21">
        <v>1426</v>
      </c>
    </row>
    <row r="1431" spans="4:5" x14ac:dyDescent="0.35">
      <c r="D1431" s="21">
        <v>1427</v>
      </c>
      <c r="E1431" s="21">
        <v>1427</v>
      </c>
    </row>
    <row r="1432" spans="4:5" x14ac:dyDescent="0.35">
      <c r="D1432" s="21">
        <v>1428</v>
      </c>
      <c r="E1432" s="21">
        <v>1428</v>
      </c>
    </row>
    <row r="1433" spans="4:5" x14ac:dyDescent="0.35">
      <c r="D1433" s="21">
        <v>1429</v>
      </c>
      <c r="E1433" s="21">
        <v>1429</v>
      </c>
    </row>
    <row r="1434" spans="4:5" x14ac:dyDescent="0.35">
      <c r="D1434" s="21">
        <v>1430</v>
      </c>
      <c r="E1434" s="21">
        <v>1430</v>
      </c>
    </row>
    <row r="1435" spans="4:5" x14ac:dyDescent="0.35">
      <c r="D1435" s="21">
        <v>1431</v>
      </c>
      <c r="E1435" s="21">
        <v>1431</v>
      </c>
    </row>
    <row r="1436" spans="4:5" x14ac:dyDescent="0.35">
      <c r="D1436" s="21">
        <v>1432</v>
      </c>
      <c r="E1436" s="21">
        <v>1432</v>
      </c>
    </row>
    <row r="1437" spans="4:5" x14ac:dyDescent="0.35">
      <c r="D1437" s="21">
        <v>1433</v>
      </c>
      <c r="E1437" s="21">
        <v>1433</v>
      </c>
    </row>
    <row r="1438" spans="4:5" x14ac:dyDescent="0.35">
      <c r="D1438" s="21">
        <v>1434</v>
      </c>
      <c r="E1438" s="21">
        <v>1434</v>
      </c>
    </row>
    <row r="1439" spans="4:5" x14ac:dyDescent="0.35">
      <c r="D1439" s="21">
        <v>1435</v>
      </c>
      <c r="E1439" s="21">
        <v>1435</v>
      </c>
    </row>
    <row r="1440" spans="4:5" x14ac:dyDescent="0.35">
      <c r="D1440" s="21">
        <v>1436</v>
      </c>
      <c r="E1440" s="21">
        <v>1436</v>
      </c>
    </row>
    <row r="1441" spans="4:5" x14ac:dyDescent="0.35">
      <c r="D1441" s="21">
        <v>1437</v>
      </c>
      <c r="E1441" s="21">
        <v>1437</v>
      </c>
    </row>
    <row r="1442" spans="4:5" x14ac:dyDescent="0.35">
      <c r="D1442" s="21">
        <v>1438</v>
      </c>
      <c r="E1442" s="21">
        <v>1438</v>
      </c>
    </row>
    <row r="1443" spans="4:5" x14ac:dyDescent="0.35">
      <c r="D1443" s="21">
        <v>1439</v>
      </c>
      <c r="E1443" s="21">
        <v>1439</v>
      </c>
    </row>
    <row r="1444" spans="4:5" x14ac:dyDescent="0.35">
      <c r="D1444" s="21">
        <v>1440</v>
      </c>
      <c r="E1444" s="21">
        <v>1440</v>
      </c>
    </row>
    <row r="1445" spans="4:5" x14ac:dyDescent="0.35">
      <c r="D1445" s="21">
        <v>1441</v>
      </c>
      <c r="E1445" s="21">
        <v>1441</v>
      </c>
    </row>
    <row r="1446" spans="4:5" x14ac:dyDescent="0.35">
      <c r="D1446" s="21">
        <v>1442</v>
      </c>
      <c r="E1446" s="21">
        <v>1442</v>
      </c>
    </row>
    <row r="1447" spans="4:5" x14ac:dyDescent="0.35">
      <c r="D1447" s="21">
        <v>1443</v>
      </c>
      <c r="E1447" s="21">
        <v>1443</v>
      </c>
    </row>
    <row r="1448" spans="4:5" x14ac:dyDescent="0.35">
      <c r="D1448" s="21">
        <v>1444</v>
      </c>
      <c r="E1448" s="21">
        <v>1444</v>
      </c>
    </row>
    <row r="1449" spans="4:5" x14ac:dyDescent="0.35">
      <c r="D1449" s="21">
        <v>1445</v>
      </c>
      <c r="E1449" s="21">
        <v>1445</v>
      </c>
    </row>
    <row r="1450" spans="4:5" x14ac:dyDescent="0.35">
      <c r="D1450" s="21">
        <v>1446</v>
      </c>
      <c r="E1450" s="21">
        <v>1446</v>
      </c>
    </row>
    <row r="1451" spans="4:5" x14ac:dyDescent="0.35">
      <c r="D1451" s="21">
        <v>1447</v>
      </c>
      <c r="E1451" s="21">
        <v>1447</v>
      </c>
    </row>
    <row r="1452" spans="4:5" x14ac:dyDescent="0.35">
      <c r="D1452" s="21">
        <v>1448</v>
      </c>
      <c r="E1452" s="21">
        <v>1448</v>
      </c>
    </row>
    <row r="1453" spans="4:5" x14ac:dyDescent="0.35">
      <c r="D1453" s="21">
        <v>1449</v>
      </c>
      <c r="E1453" s="21">
        <v>1449</v>
      </c>
    </row>
    <row r="1454" spans="4:5" x14ac:dyDescent="0.35">
      <c r="D1454" s="21">
        <v>1450</v>
      </c>
      <c r="E1454" s="21">
        <v>1450</v>
      </c>
    </row>
    <row r="1455" spans="4:5" x14ac:dyDescent="0.35">
      <c r="D1455" s="21">
        <v>1451</v>
      </c>
      <c r="E1455" s="21">
        <v>1451</v>
      </c>
    </row>
    <row r="1456" spans="4:5" x14ac:dyDescent="0.35">
      <c r="D1456" s="21">
        <v>1452</v>
      </c>
      <c r="E1456" s="21">
        <v>1452</v>
      </c>
    </row>
    <row r="1457" spans="4:5" x14ac:dyDescent="0.35">
      <c r="D1457" s="21">
        <v>1453</v>
      </c>
      <c r="E1457" s="21">
        <v>1453</v>
      </c>
    </row>
    <row r="1458" spans="4:5" x14ac:dyDescent="0.35">
      <c r="D1458" s="21">
        <v>1454</v>
      </c>
      <c r="E1458" s="21">
        <v>1454</v>
      </c>
    </row>
    <row r="1459" spans="4:5" x14ac:dyDescent="0.35">
      <c r="D1459" s="21">
        <v>1455</v>
      </c>
      <c r="E1459" s="21">
        <v>1455</v>
      </c>
    </row>
    <row r="1460" spans="4:5" x14ac:dyDescent="0.35">
      <c r="D1460" s="21">
        <v>1456</v>
      </c>
      <c r="E1460" s="21">
        <v>1456</v>
      </c>
    </row>
    <row r="1461" spans="4:5" x14ac:dyDescent="0.35">
      <c r="D1461" s="21">
        <v>1457</v>
      </c>
      <c r="E1461" s="21">
        <v>1457</v>
      </c>
    </row>
    <row r="1462" spans="4:5" x14ac:dyDescent="0.35">
      <c r="D1462" s="21">
        <v>1458</v>
      </c>
      <c r="E1462" s="21">
        <v>1458</v>
      </c>
    </row>
    <row r="1463" spans="4:5" x14ac:dyDescent="0.35">
      <c r="D1463" s="21">
        <v>1459</v>
      </c>
      <c r="E1463" s="21">
        <v>1459</v>
      </c>
    </row>
    <row r="1464" spans="4:5" x14ac:dyDescent="0.35">
      <c r="D1464" s="21">
        <v>1460</v>
      </c>
      <c r="E1464" s="21">
        <v>1460</v>
      </c>
    </row>
    <row r="1465" spans="4:5" x14ac:dyDescent="0.35">
      <c r="D1465" s="21">
        <v>1461</v>
      </c>
      <c r="E1465" s="21">
        <v>1461</v>
      </c>
    </row>
    <row r="1466" spans="4:5" x14ac:dyDescent="0.35">
      <c r="D1466" s="21">
        <v>1462</v>
      </c>
      <c r="E1466" s="21">
        <v>1462</v>
      </c>
    </row>
    <row r="1467" spans="4:5" x14ac:dyDescent="0.35">
      <c r="D1467" s="21">
        <v>1463</v>
      </c>
      <c r="E1467" s="21">
        <v>1463</v>
      </c>
    </row>
    <row r="1468" spans="4:5" x14ac:dyDescent="0.35">
      <c r="D1468" s="21">
        <v>1464</v>
      </c>
      <c r="E1468" s="21">
        <v>1464</v>
      </c>
    </row>
    <row r="1469" spans="4:5" x14ac:dyDescent="0.35">
      <c r="D1469" s="21">
        <v>1465</v>
      </c>
      <c r="E1469" s="21">
        <v>1465</v>
      </c>
    </row>
    <row r="1470" spans="4:5" x14ac:dyDescent="0.35">
      <c r="D1470" s="21">
        <v>1466</v>
      </c>
      <c r="E1470" s="21">
        <v>1466</v>
      </c>
    </row>
    <row r="1471" spans="4:5" x14ac:dyDescent="0.35">
      <c r="D1471" s="21">
        <v>1467</v>
      </c>
      <c r="E1471" s="21">
        <v>1467</v>
      </c>
    </row>
    <row r="1472" spans="4:5" x14ac:dyDescent="0.35">
      <c r="D1472" s="21">
        <v>1468</v>
      </c>
      <c r="E1472" s="21">
        <v>1468</v>
      </c>
    </row>
    <row r="1473" spans="4:5" x14ac:dyDescent="0.35">
      <c r="D1473" s="21">
        <v>1469</v>
      </c>
      <c r="E1473" s="21">
        <v>1469</v>
      </c>
    </row>
    <row r="1474" spans="4:5" x14ac:dyDescent="0.35">
      <c r="D1474" s="21">
        <v>1470</v>
      </c>
      <c r="E1474" s="21">
        <v>1470</v>
      </c>
    </row>
    <row r="1475" spans="4:5" x14ac:dyDescent="0.35">
      <c r="D1475" s="21">
        <v>1471</v>
      </c>
      <c r="E1475" s="21">
        <v>1471</v>
      </c>
    </row>
    <row r="1476" spans="4:5" x14ac:dyDescent="0.35">
      <c r="D1476" s="21">
        <v>1472</v>
      </c>
      <c r="E1476" s="21">
        <v>1472</v>
      </c>
    </row>
    <row r="1477" spans="4:5" x14ac:dyDescent="0.35">
      <c r="D1477" s="21">
        <v>1473</v>
      </c>
      <c r="E1477" s="21">
        <v>1473</v>
      </c>
    </row>
    <row r="1478" spans="4:5" x14ac:dyDescent="0.35">
      <c r="D1478" s="21">
        <v>1474</v>
      </c>
      <c r="E1478" s="21">
        <v>1474</v>
      </c>
    </row>
    <row r="1479" spans="4:5" x14ac:dyDescent="0.35">
      <c r="D1479" s="21">
        <v>1475</v>
      </c>
      <c r="E1479" s="21">
        <v>1475</v>
      </c>
    </row>
    <row r="1480" spans="4:5" x14ac:dyDescent="0.35">
      <c r="D1480" s="21">
        <v>1476</v>
      </c>
      <c r="E1480" s="21">
        <v>1476</v>
      </c>
    </row>
    <row r="1481" spans="4:5" x14ac:dyDescent="0.35">
      <c r="D1481" s="21">
        <v>1477</v>
      </c>
      <c r="E1481" s="21">
        <v>1477</v>
      </c>
    </row>
    <row r="1482" spans="4:5" x14ac:dyDescent="0.35">
      <c r="D1482" s="21">
        <v>1478</v>
      </c>
      <c r="E1482" s="21">
        <v>1478</v>
      </c>
    </row>
    <row r="1483" spans="4:5" x14ac:dyDescent="0.35">
      <c r="D1483" s="21">
        <v>1479</v>
      </c>
      <c r="E1483" s="21">
        <v>1479</v>
      </c>
    </row>
    <row r="1484" spans="4:5" x14ac:dyDescent="0.35">
      <c r="D1484" s="21">
        <v>1480</v>
      </c>
      <c r="E1484" s="21">
        <v>1480</v>
      </c>
    </row>
    <row r="1485" spans="4:5" x14ac:dyDescent="0.35">
      <c r="D1485" s="21">
        <v>1481</v>
      </c>
      <c r="E1485" s="21">
        <v>1481</v>
      </c>
    </row>
    <row r="1486" spans="4:5" x14ac:dyDescent="0.35">
      <c r="D1486" s="21">
        <v>1482</v>
      </c>
      <c r="E1486" s="21">
        <v>1482</v>
      </c>
    </row>
    <row r="1487" spans="4:5" x14ac:dyDescent="0.35">
      <c r="D1487" s="21">
        <v>1483</v>
      </c>
      <c r="E1487" s="21">
        <v>1483</v>
      </c>
    </row>
    <row r="1488" spans="4:5" x14ac:dyDescent="0.35">
      <c r="D1488" s="21">
        <v>1484</v>
      </c>
      <c r="E1488" s="21">
        <v>1484</v>
      </c>
    </row>
    <row r="1489" spans="4:5" x14ac:dyDescent="0.35">
      <c r="D1489" s="21">
        <v>1485</v>
      </c>
      <c r="E1489" s="21">
        <v>1485</v>
      </c>
    </row>
    <row r="1490" spans="4:5" x14ac:dyDescent="0.35">
      <c r="D1490" s="21">
        <v>1486</v>
      </c>
      <c r="E1490" s="21">
        <v>1486</v>
      </c>
    </row>
    <row r="1491" spans="4:5" x14ac:dyDescent="0.35">
      <c r="D1491" s="21">
        <v>1487</v>
      </c>
      <c r="E1491" s="21">
        <v>1487</v>
      </c>
    </row>
    <row r="1492" spans="4:5" x14ac:dyDescent="0.35">
      <c r="D1492" s="21">
        <v>1488</v>
      </c>
      <c r="E1492" s="21">
        <v>1488</v>
      </c>
    </row>
    <row r="1493" spans="4:5" x14ac:dyDescent="0.35">
      <c r="D1493" s="21">
        <v>1489</v>
      </c>
      <c r="E1493" s="21">
        <v>1489</v>
      </c>
    </row>
    <row r="1494" spans="4:5" x14ac:dyDescent="0.35">
      <c r="D1494" s="21">
        <v>1490</v>
      </c>
      <c r="E1494" s="21">
        <v>1490</v>
      </c>
    </row>
    <row r="1495" spans="4:5" x14ac:dyDescent="0.35">
      <c r="D1495" s="21">
        <v>1491</v>
      </c>
      <c r="E1495" s="21">
        <v>1491</v>
      </c>
    </row>
    <row r="1496" spans="4:5" x14ac:dyDescent="0.35">
      <c r="D1496" s="21">
        <v>1492</v>
      </c>
      <c r="E1496" s="21">
        <v>1492</v>
      </c>
    </row>
    <row r="1497" spans="4:5" x14ac:dyDescent="0.35">
      <c r="D1497" s="21">
        <v>1493</v>
      </c>
      <c r="E1497" s="21">
        <v>1493</v>
      </c>
    </row>
    <row r="1498" spans="4:5" x14ac:dyDescent="0.35">
      <c r="D1498" s="21">
        <v>1494</v>
      </c>
      <c r="E1498" s="21">
        <v>1494</v>
      </c>
    </row>
    <row r="1499" spans="4:5" x14ac:dyDescent="0.35">
      <c r="D1499" s="21">
        <v>1495</v>
      </c>
      <c r="E1499" s="21">
        <v>1495</v>
      </c>
    </row>
    <row r="1500" spans="4:5" x14ac:dyDescent="0.35">
      <c r="D1500" s="21">
        <v>1496</v>
      </c>
      <c r="E1500" s="21">
        <v>1496</v>
      </c>
    </row>
    <row r="1501" spans="4:5" x14ac:dyDescent="0.35">
      <c r="D1501" s="21">
        <v>1497</v>
      </c>
      <c r="E1501" s="21">
        <v>1497</v>
      </c>
    </row>
    <row r="1502" spans="4:5" x14ac:dyDescent="0.35">
      <c r="D1502" s="21">
        <v>1498</v>
      </c>
      <c r="E1502" s="21">
        <v>1498</v>
      </c>
    </row>
    <row r="1503" spans="4:5" x14ac:dyDescent="0.35">
      <c r="D1503" s="21">
        <v>1499</v>
      </c>
      <c r="E1503" s="21">
        <v>1499</v>
      </c>
    </row>
    <row r="1504" spans="4:5" x14ac:dyDescent="0.35">
      <c r="D1504" s="21">
        <v>1500</v>
      </c>
      <c r="E1504" s="21">
        <v>1500</v>
      </c>
    </row>
    <row r="1505" spans="4:5" x14ac:dyDescent="0.35">
      <c r="D1505" s="21" t="s">
        <v>490</v>
      </c>
      <c r="E1505" s="21" t="s">
        <v>490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461D269005CB4CAD4EA919AB344E2E" ma:contentTypeVersion="16" ma:contentTypeDescription="Create a new document." ma:contentTypeScope="" ma:versionID="636a91bfc5769cb817cb886ce631c800">
  <xsd:schema xmlns:xsd="http://www.w3.org/2001/XMLSchema" xmlns:xs="http://www.w3.org/2001/XMLSchema" xmlns:p="http://schemas.microsoft.com/office/2006/metadata/properties" xmlns:ns2="0a47bf86-1384-4239-a720-df6af74a058c" xmlns:ns3="97c7409c-c023-4866-9c3a-2cd3d0e1e190" targetNamespace="http://schemas.microsoft.com/office/2006/metadata/properties" ma:root="true" ma:fieldsID="4d0ceb27d75f178aa18bbce5b1db090e" ns2:_="" ns3:_="">
    <xsd:import namespace="0a47bf86-1384-4239-a720-df6af74a058c"/>
    <xsd:import namespace="97c7409c-c023-4866-9c3a-2cd3d0e1e1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7bf86-1384-4239-a720-df6af74a05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1cc388-9a75-4c4f-a01d-71c8b06c3f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c7409c-c023-4866-9c3a-2cd3d0e1e19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8fe536c-d668-4e5d-b2c4-e417927eab0c}" ma:internalName="TaxCatchAll" ma:showField="CatchAllData" ma:web="97c7409c-c023-4866-9c3a-2cd3d0e1e1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c7409c-c023-4866-9c3a-2cd3d0e1e190" xsi:nil="true"/>
    <lcf76f155ced4ddcb4097134ff3c332f xmlns="0a47bf86-1384-4239-a720-df6af74a05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A579E4-1603-466D-B28F-FB6125A5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7bf86-1384-4239-a720-df6af74a058c"/>
    <ds:schemaRef ds:uri="97c7409c-c023-4866-9c3a-2cd3d0e1e1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29B01-5CDA-479D-BFFE-74DC5682CA14}">
  <ds:schemaRefs>
    <ds:schemaRef ds:uri="http://schemas.openxmlformats.org/package/2006/metadata/core-properties"/>
    <ds:schemaRef ds:uri="http://purl.org/dc/terms/"/>
    <ds:schemaRef ds:uri="http://schemas.microsoft.com/office/2006/documentManagement/types"/>
    <ds:schemaRef ds:uri="97c7409c-c023-4866-9c3a-2cd3d0e1e190"/>
    <ds:schemaRef ds:uri="http://purl.org/dc/dcmitype/"/>
    <ds:schemaRef ds:uri="http://schemas.microsoft.com/office/2006/metadata/properties"/>
    <ds:schemaRef ds:uri="http://purl.org/dc/elements/1.1/"/>
    <ds:schemaRef ds:uri="http://schemas.microsoft.com/office/infopath/2007/PartnerControls"/>
    <ds:schemaRef ds:uri="0a47bf86-1384-4239-a720-df6af74a058c"/>
    <ds:schemaRef ds:uri="http://www.w3.org/XML/1998/namespace"/>
  </ds:schemaRefs>
</ds:datastoreItem>
</file>

<file path=customXml/itemProps3.xml><?xml version="1.0" encoding="utf-8"?>
<ds:datastoreItem xmlns:ds="http://schemas.openxmlformats.org/officeDocument/2006/customXml" ds:itemID="{296C0A5C-5194-4CFB-83C7-B7C683859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Company Information</vt:lpstr>
      <vt:lpstr>ESG_VC Framework</vt:lpstr>
      <vt:lpstr>Impact Information (optional)</vt:lpstr>
      <vt:lpstr>Company Dashboard</vt:lpstr>
      <vt:lpstr>Past Results</vt:lpstr>
      <vt:lpstr>ESG_VC Framework EXAMPLE</vt:lpstr>
      <vt:lpstr>Company Dashboard EXAMPLE</vt:lpstr>
      <vt:lpstr>Pivot</vt:lpstr>
      <vt:lpstr>Meta</vt:lpstr>
      <vt:lpstr>Number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Fiona Foster</cp:lastModifiedBy>
  <cp:lastPrinted>2021-04-14T09:15:47Z</cp:lastPrinted>
  <dcterms:created xsi:type="dcterms:W3CDTF">2020-12-04T08:49:50Z</dcterms:created>
  <dcterms:modified xsi:type="dcterms:W3CDTF">2024-05-27T23:22:58Z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0x01010024461D269005CB4CAD4EA919AB344E2E</vt:lpwstr>
  </property>
  <property fmtid="{D5CDD505-2E9C-101B-9397-08002B2CF9AE}" pid="3" name="MediaServiceImageTags">
    <vt:lpwstr/>
  </property>
</Properties>
</file>